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 activeTab="1"/>
  </bookViews>
  <sheets>
    <sheet name="2.8" sheetId="2" r:id="rId1"/>
    <sheet name="С21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С21!#REF!</definedName>
    <definedName name="_Par114" localSheetId="1">С21!#REF!</definedName>
    <definedName name="_Par115" localSheetId="1">С21!#REF!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С21!#REF!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С21!$A$1:$G$161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57" i="2"/>
  <c r="D56" i="2"/>
  <c r="D48" i="2"/>
  <c r="D51" i="2" s="1"/>
  <c r="D46" i="2"/>
  <c r="D45" i="2"/>
  <c r="D41" i="2"/>
  <c r="D38" i="2"/>
  <c r="D16" i="2"/>
  <c r="D22" i="2" s="1"/>
  <c r="D12" i="2"/>
  <c r="D11" i="2"/>
  <c r="D50" i="2" l="1"/>
  <c r="D70" i="2"/>
  <c r="D25" i="2"/>
  <c r="D60" i="2"/>
  <c r="D61" i="2" s="1"/>
  <c r="D90" i="2"/>
  <c r="D91" i="2" s="1"/>
  <c r="D17" i="2"/>
  <c r="C158" i="1"/>
  <c r="D158" i="1"/>
  <c r="G141" i="1"/>
  <c r="G84" i="1"/>
  <c r="G159" i="1"/>
</calcChain>
</file>

<file path=xl/sharedStrings.xml><?xml version="1.0" encoding="utf-8"?>
<sst xmlns="http://schemas.openxmlformats.org/spreadsheetml/2006/main" count="446" uniqueCount="226">
  <si>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</si>
  <si>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</si>
  <si>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</si>
  <si>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</si>
  <si>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</si>
  <si>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</si>
  <si>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</si>
  <si>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</si>
  <si>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</si>
  <si>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</si>
  <si>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</si>
  <si>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</si>
  <si>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</si>
  <si>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</si>
  <si>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</si>
  <si>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</si>
  <si>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</si>
  <si>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</si>
  <si>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21 по ул. Строительная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</si>
  <si>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</si>
  <si>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</si>
  <si>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</si>
  <si>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</si>
  <si>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</si>
  <si>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25.08.2017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</si>
  <si>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</si>
  <si>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</si>
  <si>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</si>
  <si>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</si>
  <si>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</si>
  <si>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</si>
  <si>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</si>
  <si>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</si>
  <si>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</si>
  <si>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</si>
  <si>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</si>
  <si>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</si>
  <si>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</si>
  <si>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</si>
  <si>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</si>
  <si>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</si>
  <si>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</si>
  <si>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</si>
  <si>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</si>
  <si>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</si>
  <si>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</si>
  <si>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</si>
  <si>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</si>
  <si>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</si>
  <si>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</si>
  <si>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</si>
  <si>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</si>
  <si>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</si>
  <si>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</si>
  <si>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</si>
  <si>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</si>
  <si>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</si>
  <si>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</si>
  <si>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</si>
  <si>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</si>
  <si>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</si>
  <si>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</si>
  <si>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</si>
  <si>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</si>
  <si>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</si>
  <si>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стояк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</si>
  <si>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</si>
  <si>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</si>
  <si>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</si>
  <si>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</si>
  <si>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</si>
  <si>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</si>
  <si>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</si>
  <si>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</si>
  <si>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</si>
  <si>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</si>
  <si>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</si>
  <si>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</si>
  <si>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Ревизия щитов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</si>
  <si>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</si>
  <si>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</si>
  <si>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</si>
  <si>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</si>
  <si>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</si>
  <si>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</si>
  <si>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</si>
  <si>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</si>
  <si>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</si>
  <si>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</si>
  <si>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</si>
  <si>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</si>
  <si>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</si>
  <si>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</si>
  <si>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</si>
  <si>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</si>
  <si>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</si>
  <si>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</si>
  <si>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</si>
  <si>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</si>
  <si>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</si>
  <si>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</si>
  <si>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</si>
  <si>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</si>
  <si>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</si>
  <si>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</si>
  <si>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</si>
  <si>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</si>
  <si>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</si>
  <si>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</si>
  <si>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</si>
  <si>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</si>
  <si>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</si>
  <si>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</si>
  <si>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</si>
  <si>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</si>
  <si>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</si>
  <si>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</si>
  <si>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</si>
  <si>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</si>
  <si>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</si>
  <si>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</si>
  <si>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</si>
  <si>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</si>
  <si>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</si>
  <si>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</si>
  <si>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</si>
  <si>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</si>
  <si>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</si>
  <si>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</si>
  <si>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</si>
  <si>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</si>
  <si>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</si>
  <si>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</si>
  <si>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</si>
  <si>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</si>
  <si>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</si>
  <si>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</si>
  <si>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</si>
  <si>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и текущему ремонту общего имущества в многоквартирном доме за период с </t>
    </r>
    <r>
      <rPr>
        <b/>
        <sz val="9"/>
        <rFont val="Times New Roman"/>
        <family val="1"/>
        <charset val="204"/>
      </rPr>
      <t>01.02.2019г. по 30.06.2019г.</t>
    </r>
  </si>
  <si>
    <t>Приложение 1</t>
  </si>
  <si>
    <t>Очистка козырьков от снега</t>
  </si>
  <si>
    <t>м²</t>
  </si>
  <si>
    <t>Поверка приборов учета холодной воды</t>
  </si>
  <si>
    <t>Закрытие пунктов учета</t>
  </si>
  <si>
    <t>шт.</t>
  </si>
  <si>
    <t xml:space="preserve">Установка навесного замка </t>
  </si>
  <si>
    <t>Замена вентиля на кран шаровой на стояках ГХВС диам.32</t>
  </si>
  <si>
    <t>Замена вентиля на кран шаровой на стояках ГХВС диам.25</t>
  </si>
  <si>
    <t>Досыпка песка в песочницу</t>
  </si>
  <si>
    <t>Установка  пружины</t>
  </si>
  <si>
    <t xml:space="preserve">Ремонт зонта на вентиляционную шахту </t>
  </si>
  <si>
    <t>Замена ламп ДРЛ</t>
  </si>
  <si>
    <t>Ремонт дверного полотна</t>
  </si>
  <si>
    <t>Закрытие чердачных люков</t>
  </si>
  <si>
    <t>Ремонт скамейки</t>
  </si>
  <si>
    <t xml:space="preserve">Поверка приборов учета горячей воды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</si>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</sst>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7" fontId="22" fillId="0" borderId="0">
      <protection locked="0"/>
    </xf>
    <xf numFmtId="168" fontId="22" fillId="0" borderId="5">
      <protection locked="0"/>
    </xf>
    <xf numFmtId="167" fontId="23" fillId="0" borderId="0">
      <protection locked="0"/>
    </xf>
    <xf numFmtId="168" fontId="23" fillId="0" borderId="6">
      <protection locked="0"/>
    </xf>
    <xf numFmtId="169" fontId="22" fillId="0" borderId="0">
      <protection locked="0"/>
    </xf>
    <xf numFmtId="170" fontId="22" fillId="0" borderId="0">
      <protection locked="0"/>
    </xf>
    <xf numFmtId="169" fontId="23" fillId="0" borderId="0">
      <protection locked="0"/>
    </xf>
    <xf numFmtId="170" fontId="23" fillId="0" borderId="0">
      <protection locked="0"/>
    </xf>
    <xf numFmtId="171" fontId="22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0" borderId="0" applyNumberFormat="0" applyFill="0" applyBorder="0" applyProtection="0">
      <alignment horizontal="left" vertical="top" wrapText="1"/>
    </xf>
    <xf numFmtId="0" fontId="28" fillId="16" borderId="0" applyNumberFormat="0" applyBorder="0" applyProtection="0">
      <alignment horizontal="left" vertical="top" wrapText="1"/>
    </xf>
    <xf numFmtId="0" fontId="28" fillId="17" borderId="0" applyNumberFormat="0" applyBorder="0" applyProtection="0">
      <alignment horizontal="left" vertical="top" wrapText="1"/>
    </xf>
    <xf numFmtId="0" fontId="27" fillId="18" borderId="0" applyNumberFormat="0" applyBorder="0" applyProtection="0">
      <alignment horizontal="left" vertical="top" wrapText="1"/>
    </xf>
    <xf numFmtId="0" fontId="29" fillId="19" borderId="0" applyNumberFormat="0" applyBorder="0" applyProtection="0">
      <alignment horizontal="left" vertical="top" wrapText="1"/>
    </xf>
    <xf numFmtId="0" fontId="30" fillId="20" borderId="0" applyNumberFormat="0" applyBorder="0" applyProtection="0">
      <alignment horizontal="left" vertical="top" wrapText="1"/>
    </xf>
    <xf numFmtId="0" fontId="12" fillId="0" borderId="0"/>
    <xf numFmtId="0" fontId="31" fillId="0" borderId="0" applyNumberFormat="0" applyFill="0" applyBorder="0" applyProtection="0">
      <alignment horizontal="left" vertical="top" wrapText="1"/>
    </xf>
    <xf numFmtId="0" fontId="32" fillId="21" borderId="0" applyNumberFormat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4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37" fillId="22" borderId="7" applyNumberFormat="0" applyProtection="0">
      <alignment horizontal="left" vertical="top" wrapText="1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center" vertical="top"/>
    </xf>
    <xf numFmtId="0" fontId="35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29" fillId="0" borderId="0" applyNumberFormat="0" applyFill="0" applyBorder="0" applyProtection="0">
      <alignment horizontal="left" vertical="top" wrapText="1"/>
    </xf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6" borderId="0" applyNumberFormat="0" applyBorder="0" applyAlignment="0" applyProtection="0"/>
    <xf numFmtId="0" fontId="39" fillId="7" borderId="7" applyNumberFormat="0" applyAlignment="0" applyProtection="0"/>
    <xf numFmtId="0" fontId="40" fillId="27" borderId="8" applyNumberFormat="0" applyAlignment="0" applyProtection="0"/>
    <xf numFmtId="0" fontId="41" fillId="27" borderId="7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28" borderId="13" applyNumberFormat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0" fillId="0" borderId="0"/>
    <xf numFmtId="0" fontId="5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5" fillId="0" borderId="0">
      <alignment horizontal="left" vertical="top" wrapText="1"/>
    </xf>
    <xf numFmtId="0" fontId="52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4" fillId="0" borderId="15" applyNumberFormat="0" applyFill="0" applyAlignment="0" applyProtection="0"/>
    <xf numFmtId="0" fontId="55" fillId="0" borderId="0"/>
    <xf numFmtId="0" fontId="56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0" fontId="58" fillId="4" borderId="0" applyNumberFormat="0" applyBorder="0" applyAlignment="0" applyProtection="0"/>
  </cellStyleXfs>
  <cellXfs count="106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2" fillId="0" borderId="0" xfId="1" applyFo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49" fontId="18" fillId="0" borderId="1" xfId="1" applyNumberFormat="1" applyFont="1" applyFill="1" applyBorder="1" applyAlignment="1">
      <alignment horizontal="left" vertical="center"/>
    </xf>
    <xf numFmtId="0" fontId="20" fillId="0" borderId="0" xfId="1" applyFont="1" applyBorder="1"/>
    <xf numFmtId="4" fontId="18" fillId="0" borderId="1" xfId="1" applyNumberFormat="1" applyFont="1" applyFill="1" applyBorder="1" applyAlignment="1">
      <alignment horizontal="center" vertical="center"/>
    </xf>
    <xf numFmtId="0" fontId="21" fillId="0" borderId="0" xfId="1" applyFont="1"/>
    <xf numFmtId="4" fontId="1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9" fillId="0" borderId="0" xfId="1" applyFont="1" applyFill="1" applyBorder="1" applyAlignment="1">
      <alignment vertical="center"/>
    </xf>
    <xf numFmtId="0" fontId="2" fillId="0" borderId="0" xfId="1" applyFont="1" applyFill="1" applyBorder="1"/>
    <xf numFmtId="164" fontId="5" fillId="0" borderId="1" xfId="1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Border="1"/>
    <xf numFmtId="0" fontId="60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8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18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4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61" fillId="0" borderId="0" xfId="1" applyFont="1" applyFill="1" applyAlignment="1">
      <alignment horizontal="right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2" xfId="1" applyNumberFormat="1" applyFont="1" applyFill="1" applyBorder="1" applyAlignment="1">
      <alignment horizontal="left" vertical="center" wrapText="1"/>
    </xf>
    <xf numFmtId="49" fontId="18" fillId="0" borderId="3" xfId="1" applyNumberFormat="1" applyFont="1" applyFill="1" applyBorder="1" applyAlignment="1">
      <alignment horizontal="left" vertical="center" wrapText="1"/>
    </xf>
    <xf numFmtId="49" fontId="18" fillId="0" borderId="4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6" fontId="64" fillId="0" borderId="0" xfId="0" applyNumberFormat="1" applyFont="1" applyFill="1" applyBorder="1" applyAlignment="1">
      <alignment horizontal="right" vertical="center"/>
    </xf>
    <xf numFmtId="0" fontId="63" fillId="0" borderId="0" xfId="0" applyFont="1" applyFill="1"/>
    <xf numFmtId="0" fontId="15" fillId="0" borderId="16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/>
    </xf>
    <xf numFmtId="14" fontId="65" fillId="0" borderId="1" xfId="0" applyNumberFormat="1" applyFont="1" applyFill="1" applyBorder="1" applyAlignment="1">
      <alignment horizontal="center"/>
    </xf>
    <xf numFmtId="0" fontId="63" fillId="0" borderId="1" xfId="0" applyFont="1" applyFill="1" applyBorder="1"/>
    <xf numFmtId="0" fontId="65" fillId="0" borderId="1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wrapText="1"/>
    </xf>
    <xf numFmtId="0" fontId="65" fillId="0" borderId="1" xfId="0" applyFont="1" applyFill="1" applyBorder="1"/>
    <xf numFmtId="4" fontId="65" fillId="0" borderId="1" xfId="0" applyNumberFormat="1" applyFont="1" applyFill="1" applyBorder="1" applyAlignment="1">
      <alignment horizontal="center"/>
    </xf>
    <xf numFmtId="0" fontId="64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justify" vertical="center" wrapText="1"/>
    </xf>
    <xf numFmtId="49" fontId="64" fillId="0" borderId="1" xfId="0" applyNumberFormat="1" applyFont="1" applyFill="1" applyBorder="1" applyAlignment="1">
      <alignment horizontal="justify" vertical="center" wrapText="1"/>
    </xf>
    <xf numFmtId="0" fontId="64" fillId="0" borderId="2" xfId="0" applyFont="1" applyFill="1" applyBorder="1" applyAlignment="1">
      <alignment horizontal="left" vertical="center" wrapText="1"/>
    </xf>
    <xf numFmtId="0" fontId="64" fillId="0" borderId="3" xfId="0" applyFont="1" applyFill="1" applyBorder="1" applyAlignment="1">
      <alignment horizontal="left" vertical="center" wrapText="1"/>
    </xf>
    <xf numFmtId="0" fontId="64" fillId="0" borderId="4" xfId="0" applyFont="1" applyFill="1" applyBorder="1" applyAlignment="1">
      <alignment horizontal="left" vertical="center" wrapText="1"/>
    </xf>
    <xf numFmtId="3" fontId="65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wrapText="1"/>
    </xf>
    <xf numFmtId="0" fontId="65" fillId="0" borderId="1" xfId="0" applyFont="1" applyFill="1" applyBorder="1" applyAlignment="1">
      <alignment vertical="top"/>
    </xf>
    <xf numFmtId="4" fontId="66" fillId="0" borderId="1" xfId="0" applyNumberFormat="1" applyFont="1" applyFill="1" applyBorder="1" applyAlignment="1">
      <alignment wrapText="1"/>
    </xf>
    <xf numFmtId="4" fontId="66" fillId="0" borderId="1" xfId="0" applyNumberFormat="1" applyFont="1" applyFill="1" applyBorder="1"/>
    <xf numFmtId="4" fontId="65" fillId="0" borderId="1" xfId="0" applyNumberFormat="1" applyFont="1" applyFill="1" applyBorder="1" applyAlignment="1">
      <alignment horizontal="center" vertical="center"/>
    </xf>
    <xf numFmtId="166" fontId="64" fillId="0" borderId="1" xfId="0" applyNumberFormat="1" applyFont="1" applyFill="1" applyBorder="1" applyAlignment="1">
      <alignment horizontal="center" vertical="center" wrapText="1"/>
    </xf>
    <xf numFmtId="0" fontId="65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view="pageBreakPreview" topLeftCell="A10" zoomScale="60" zoomScaleNormal="100" workbookViewId="0">
      <selection activeCell="F17" sqref="F17"/>
    </sheetView>
  </sheetViews>
  <sheetFormatPr defaultRowHeight="15" x14ac:dyDescent="0.25"/>
  <cols>
    <col min="1" max="1" width="4.28515625" style="105" customWidth="1"/>
    <col min="2" max="2" width="62.28515625" style="81" customWidth="1"/>
    <col min="3" max="3" width="10.85546875" style="81" customWidth="1"/>
    <col min="4" max="4" width="18.42578125" style="105" customWidth="1"/>
    <col min="5" max="16384" width="9.140625" style="81"/>
  </cols>
  <sheetData>
    <row r="1" spans="1:4" ht="19.5" x14ac:dyDescent="0.25">
      <c r="A1" s="78" t="s">
        <v>156</v>
      </c>
      <c r="B1" s="78"/>
      <c r="C1" s="78"/>
      <c r="D1" s="78"/>
    </row>
    <row r="2" spans="1:4" x14ac:dyDescent="0.25">
      <c r="A2" s="79" t="s">
        <v>157</v>
      </c>
      <c r="B2" s="79"/>
      <c r="C2" s="79"/>
      <c r="D2" s="79"/>
    </row>
    <row r="3" spans="1:4" x14ac:dyDescent="0.25">
      <c r="A3" s="82" t="s">
        <v>18</v>
      </c>
      <c r="B3" s="82"/>
      <c r="C3" s="82"/>
      <c r="D3" s="82"/>
    </row>
    <row r="4" spans="1:4" ht="25.5" x14ac:dyDescent="0.25">
      <c r="A4" s="83" t="s">
        <v>158</v>
      </c>
      <c r="B4" s="83" t="s">
        <v>159</v>
      </c>
      <c r="C4" s="83" t="s">
        <v>160</v>
      </c>
      <c r="D4" s="83" t="s">
        <v>161</v>
      </c>
    </row>
    <row r="5" spans="1:4" x14ac:dyDescent="0.25">
      <c r="A5" s="84">
        <v>1</v>
      </c>
      <c r="B5" s="84" t="s">
        <v>162</v>
      </c>
      <c r="C5" s="85" t="s">
        <v>163</v>
      </c>
      <c r="D5" s="86" t="s">
        <v>225</v>
      </c>
    </row>
    <row r="6" spans="1:4" x14ac:dyDescent="0.25">
      <c r="A6" s="84">
        <v>2</v>
      </c>
      <c r="B6" s="84" t="s">
        <v>164</v>
      </c>
      <c r="C6" s="87"/>
      <c r="D6" s="88" t="s">
        <v>165</v>
      </c>
    </row>
    <row r="7" spans="1:4" x14ac:dyDescent="0.25">
      <c r="A7" s="84">
        <v>3</v>
      </c>
      <c r="B7" s="84" t="s">
        <v>166</v>
      </c>
      <c r="C7" s="87"/>
      <c r="D7" s="88" t="s">
        <v>167</v>
      </c>
    </row>
    <row r="8" spans="1:4" ht="27.75" customHeight="1" x14ac:dyDescent="0.25">
      <c r="A8" s="89" t="s">
        <v>168</v>
      </c>
      <c r="B8" s="89"/>
      <c r="C8" s="89"/>
      <c r="D8" s="89"/>
    </row>
    <row r="9" spans="1:4" x14ac:dyDescent="0.25">
      <c r="A9" s="90">
        <v>4</v>
      </c>
      <c r="B9" s="84" t="s">
        <v>169</v>
      </c>
      <c r="C9" s="83" t="s">
        <v>170</v>
      </c>
      <c r="D9" s="91">
        <v>-138.34</v>
      </c>
    </row>
    <row r="10" spans="1:4" x14ac:dyDescent="0.25">
      <c r="A10" s="90">
        <v>5</v>
      </c>
      <c r="B10" s="84" t="s">
        <v>171</v>
      </c>
      <c r="C10" s="83" t="s">
        <v>170</v>
      </c>
      <c r="D10" s="91" t="s">
        <v>172</v>
      </c>
    </row>
    <row r="11" spans="1:4" x14ac:dyDescent="0.25">
      <c r="A11" s="90">
        <v>6</v>
      </c>
      <c r="B11" s="84" t="s">
        <v>173</v>
      </c>
      <c r="C11" s="83" t="s">
        <v>170</v>
      </c>
      <c r="D11" s="91">
        <f>161414.11+2783.75</f>
        <v>164197.85999999999</v>
      </c>
    </row>
    <row r="12" spans="1:4" ht="15.75" customHeight="1" x14ac:dyDescent="0.25">
      <c r="A12" s="90">
        <v>7</v>
      </c>
      <c r="B12" s="92" t="s">
        <v>174</v>
      </c>
      <c r="C12" s="83" t="s">
        <v>170</v>
      </c>
      <c r="D12" s="91">
        <f>D13+D14</f>
        <v>490789.59</v>
      </c>
    </row>
    <row r="13" spans="1:4" x14ac:dyDescent="0.25">
      <c r="A13" s="90">
        <v>8</v>
      </c>
      <c r="B13" s="93" t="s">
        <v>175</v>
      </c>
      <c r="C13" s="83" t="s">
        <v>170</v>
      </c>
      <c r="D13" s="91">
        <v>490789.59</v>
      </c>
    </row>
    <row r="14" spans="1:4" x14ac:dyDescent="0.25">
      <c r="A14" s="90">
        <v>9</v>
      </c>
      <c r="B14" s="93" t="s">
        <v>176</v>
      </c>
      <c r="C14" s="83" t="s">
        <v>170</v>
      </c>
      <c r="D14" s="91"/>
    </row>
    <row r="15" spans="1:4" x14ac:dyDescent="0.25">
      <c r="A15" s="90">
        <v>10</v>
      </c>
      <c r="B15" s="93" t="s">
        <v>177</v>
      </c>
      <c r="C15" s="83" t="s">
        <v>170</v>
      </c>
      <c r="D15" s="91"/>
    </row>
    <row r="16" spans="1:4" x14ac:dyDescent="0.25">
      <c r="A16" s="90">
        <v>11</v>
      </c>
      <c r="B16" s="84" t="s">
        <v>178</v>
      </c>
      <c r="C16" s="83" t="s">
        <v>170</v>
      </c>
      <c r="D16" s="91">
        <f>490531.44+1062.91</f>
        <v>491594.35</v>
      </c>
    </row>
    <row r="17" spans="1:4" x14ac:dyDescent="0.25">
      <c r="A17" s="90">
        <v>12</v>
      </c>
      <c r="B17" s="94" t="s">
        <v>179</v>
      </c>
      <c r="C17" s="83" t="s">
        <v>170</v>
      </c>
      <c r="D17" s="91">
        <f>D16</f>
        <v>491594.35</v>
      </c>
    </row>
    <row r="18" spans="1:4" x14ac:dyDescent="0.25">
      <c r="A18" s="90">
        <v>13</v>
      </c>
      <c r="B18" s="93" t="s">
        <v>180</v>
      </c>
      <c r="C18" s="83" t="s">
        <v>170</v>
      </c>
      <c r="D18" s="91" t="s">
        <v>172</v>
      </c>
    </row>
    <row r="19" spans="1:4" x14ac:dyDescent="0.25">
      <c r="A19" s="90">
        <v>14</v>
      </c>
      <c r="B19" s="93" t="s">
        <v>181</v>
      </c>
      <c r="C19" s="83" t="s">
        <v>170</v>
      </c>
      <c r="D19" s="91" t="s">
        <v>172</v>
      </c>
    </row>
    <row r="20" spans="1:4" x14ac:dyDescent="0.25">
      <c r="A20" s="90">
        <v>15</v>
      </c>
      <c r="B20" s="93" t="s">
        <v>182</v>
      </c>
      <c r="C20" s="83" t="s">
        <v>170</v>
      </c>
      <c r="D20" s="91" t="s">
        <v>172</v>
      </c>
    </row>
    <row r="21" spans="1:4" x14ac:dyDescent="0.25">
      <c r="A21" s="90">
        <v>16</v>
      </c>
      <c r="B21" s="93" t="s">
        <v>183</v>
      </c>
      <c r="C21" s="83" t="s">
        <v>170</v>
      </c>
      <c r="D21" s="91" t="s">
        <v>172</v>
      </c>
    </row>
    <row r="22" spans="1:4" x14ac:dyDescent="0.25">
      <c r="A22" s="90">
        <v>17</v>
      </c>
      <c r="B22" s="84" t="s">
        <v>184</v>
      </c>
      <c r="C22" s="83" t="s">
        <v>170</v>
      </c>
      <c r="D22" s="91">
        <f>D16</f>
        <v>491594.35</v>
      </c>
    </row>
    <row r="23" spans="1:4" x14ac:dyDescent="0.25">
      <c r="A23" s="90">
        <v>18</v>
      </c>
      <c r="B23" s="84" t="s">
        <v>185</v>
      </c>
      <c r="C23" s="83" t="s">
        <v>170</v>
      </c>
      <c r="D23" s="91" t="s">
        <v>172</v>
      </c>
    </row>
    <row r="24" spans="1:4" x14ac:dyDescent="0.25">
      <c r="A24" s="90">
        <v>19</v>
      </c>
      <c r="B24" s="84" t="s">
        <v>186</v>
      </c>
      <c r="C24" s="83" t="s">
        <v>170</v>
      </c>
      <c r="D24" s="91">
        <v>0</v>
      </c>
    </row>
    <row r="25" spans="1:4" x14ac:dyDescent="0.25">
      <c r="A25" s="90">
        <v>20</v>
      </c>
      <c r="B25" s="84" t="s">
        <v>187</v>
      </c>
      <c r="C25" s="83" t="s">
        <v>170</v>
      </c>
      <c r="D25" s="91">
        <f>D11+D12-D16+D9</f>
        <v>163254.75999999998</v>
      </c>
    </row>
    <row r="26" spans="1:4" ht="27.75" customHeight="1" x14ac:dyDescent="0.25">
      <c r="A26" s="89" t="s">
        <v>188</v>
      </c>
      <c r="B26" s="89"/>
      <c r="C26" s="89"/>
      <c r="D26" s="89"/>
    </row>
    <row r="27" spans="1:4" x14ac:dyDescent="0.25">
      <c r="A27" s="90">
        <v>21</v>
      </c>
      <c r="B27" s="95" t="s">
        <v>189</v>
      </c>
      <c r="C27" s="96"/>
      <c r="D27" s="97"/>
    </row>
    <row r="28" spans="1:4" x14ac:dyDescent="0.25">
      <c r="A28" s="90">
        <v>22</v>
      </c>
      <c r="B28" s="84" t="s">
        <v>190</v>
      </c>
      <c r="C28" s="83" t="s">
        <v>170</v>
      </c>
      <c r="D28" s="91">
        <v>508426.61697500001</v>
      </c>
    </row>
    <row r="29" spans="1:4" x14ac:dyDescent="0.25">
      <c r="A29" s="90">
        <v>23</v>
      </c>
      <c r="B29" s="84" t="s">
        <v>191</v>
      </c>
      <c r="C29" s="85" t="s">
        <v>192</v>
      </c>
      <c r="D29" s="83" t="s">
        <v>139</v>
      </c>
    </row>
    <row r="30" spans="1:4" x14ac:dyDescent="0.25">
      <c r="A30" s="89" t="s">
        <v>193</v>
      </c>
      <c r="B30" s="89"/>
      <c r="C30" s="89"/>
      <c r="D30" s="89"/>
    </row>
    <row r="31" spans="1:4" x14ac:dyDescent="0.25">
      <c r="A31" s="90">
        <v>24</v>
      </c>
      <c r="B31" s="84" t="s">
        <v>194</v>
      </c>
      <c r="C31" s="83" t="s">
        <v>195</v>
      </c>
      <c r="D31" s="98">
        <v>0</v>
      </c>
    </row>
    <row r="32" spans="1:4" x14ac:dyDescent="0.25">
      <c r="A32" s="90">
        <v>25</v>
      </c>
      <c r="B32" s="84" t="s">
        <v>196</v>
      </c>
      <c r="C32" s="83" t="s">
        <v>195</v>
      </c>
      <c r="D32" s="98">
        <v>0</v>
      </c>
    </row>
    <row r="33" spans="1:4" x14ac:dyDescent="0.25">
      <c r="A33" s="90">
        <v>26</v>
      </c>
      <c r="B33" s="84" t="s">
        <v>197</v>
      </c>
      <c r="C33" s="83" t="s">
        <v>195</v>
      </c>
      <c r="D33" s="98">
        <v>0</v>
      </c>
    </row>
    <row r="34" spans="1:4" x14ac:dyDescent="0.25">
      <c r="A34" s="90">
        <v>27</v>
      </c>
      <c r="B34" s="84" t="s">
        <v>198</v>
      </c>
      <c r="C34" s="83" t="s">
        <v>170</v>
      </c>
      <c r="D34" s="91">
        <v>0</v>
      </c>
    </row>
    <row r="35" spans="1:4" x14ac:dyDescent="0.25">
      <c r="A35" s="89" t="s">
        <v>199</v>
      </c>
      <c r="B35" s="89"/>
      <c r="C35" s="89"/>
      <c r="D35" s="89"/>
    </row>
    <row r="36" spans="1:4" x14ac:dyDescent="0.25">
      <c r="A36" s="90">
        <v>28</v>
      </c>
      <c r="B36" s="84" t="s">
        <v>169</v>
      </c>
      <c r="C36" s="83" t="s">
        <v>170</v>
      </c>
      <c r="D36" s="91">
        <v>-225.46</v>
      </c>
    </row>
    <row r="37" spans="1:4" x14ac:dyDescent="0.25">
      <c r="A37" s="90">
        <v>29</v>
      </c>
      <c r="B37" s="84" t="s">
        <v>171</v>
      </c>
      <c r="C37" s="83" t="s">
        <v>170</v>
      </c>
      <c r="D37" s="91"/>
    </row>
    <row r="38" spans="1:4" ht="15.75" customHeight="1" x14ac:dyDescent="0.25">
      <c r="A38" s="90">
        <v>30</v>
      </c>
      <c r="B38" s="84" t="s">
        <v>173</v>
      </c>
      <c r="C38" s="83" t="s">
        <v>170</v>
      </c>
      <c r="D38" s="91">
        <f>628510.69-161414.11-2783.75</f>
        <v>464312.82999999996</v>
      </c>
    </row>
    <row r="39" spans="1:4" x14ac:dyDescent="0.25">
      <c r="A39" s="90">
        <v>31</v>
      </c>
      <c r="B39" s="84" t="s">
        <v>185</v>
      </c>
      <c r="C39" s="83" t="s">
        <v>170</v>
      </c>
      <c r="D39" s="91"/>
    </row>
    <row r="40" spans="1:4" x14ac:dyDescent="0.25">
      <c r="A40" s="90">
        <v>32</v>
      </c>
      <c r="B40" s="84" t="s">
        <v>186</v>
      </c>
      <c r="C40" s="83" t="s">
        <v>170</v>
      </c>
      <c r="D40" s="91"/>
    </row>
    <row r="41" spans="1:4" x14ac:dyDescent="0.25">
      <c r="A41" s="90">
        <v>33</v>
      </c>
      <c r="B41" s="84" t="s">
        <v>187</v>
      </c>
      <c r="C41" s="83" t="s">
        <v>170</v>
      </c>
      <c r="D41" s="91">
        <f>D48+D58+D68+D78+D88</f>
        <v>549292.52000000014</v>
      </c>
    </row>
    <row r="42" spans="1:4" x14ac:dyDescent="0.25">
      <c r="A42" s="89" t="s">
        <v>200</v>
      </c>
      <c r="B42" s="89"/>
      <c r="C42" s="89"/>
      <c r="D42" s="89"/>
    </row>
    <row r="43" spans="1:4" ht="26.25" x14ac:dyDescent="0.25">
      <c r="A43" s="90">
        <v>34</v>
      </c>
      <c r="B43" s="84" t="s">
        <v>201</v>
      </c>
      <c r="C43" s="83" t="s">
        <v>172</v>
      </c>
      <c r="D43" s="99" t="s">
        <v>202</v>
      </c>
    </row>
    <row r="44" spans="1:4" x14ac:dyDescent="0.25">
      <c r="A44" s="90">
        <v>35</v>
      </c>
      <c r="B44" s="84" t="s">
        <v>160</v>
      </c>
      <c r="C44" s="83" t="s">
        <v>172</v>
      </c>
      <c r="D44" s="88" t="s">
        <v>203</v>
      </c>
    </row>
    <row r="45" spans="1:4" x14ac:dyDescent="0.25">
      <c r="A45" s="90">
        <v>36</v>
      </c>
      <c r="B45" s="84" t="s">
        <v>204</v>
      </c>
      <c r="C45" s="83" t="s">
        <v>205</v>
      </c>
      <c r="D45" s="91">
        <f>407.558244</f>
        <v>407.558244</v>
      </c>
    </row>
    <row r="46" spans="1:4" x14ac:dyDescent="0.25">
      <c r="A46" s="90">
        <v>37</v>
      </c>
      <c r="B46" s="84" t="s">
        <v>206</v>
      </c>
      <c r="C46" s="83" t="s">
        <v>170</v>
      </c>
      <c r="D46" s="91">
        <f>1042512.08-25002.41</f>
        <v>1017509.6699999999</v>
      </c>
    </row>
    <row r="47" spans="1:4" x14ac:dyDescent="0.25">
      <c r="A47" s="90">
        <v>38</v>
      </c>
      <c r="B47" s="84" t="s">
        <v>207</v>
      </c>
      <c r="C47" s="83" t="s">
        <v>170</v>
      </c>
      <c r="D47" s="91">
        <v>970280.78</v>
      </c>
    </row>
    <row r="48" spans="1:4" x14ac:dyDescent="0.25">
      <c r="A48" s="90">
        <v>39</v>
      </c>
      <c r="B48" s="84" t="s">
        <v>208</v>
      </c>
      <c r="C48" s="83" t="s">
        <v>170</v>
      </c>
      <c r="D48" s="91">
        <f>282573.32-222.8</f>
        <v>282350.52</v>
      </c>
    </row>
    <row r="49" spans="1:4" x14ac:dyDescent="0.25">
      <c r="A49" s="90">
        <v>40</v>
      </c>
      <c r="B49" s="84" t="s">
        <v>209</v>
      </c>
      <c r="C49" s="83" t="s">
        <v>170</v>
      </c>
      <c r="D49" s="91">
        <v>1042290.2499999999</v>
      </c>
    </row>
    <row r="50" spans="1:4" x14ac:dyDescent="0.25">
      <c r="A50" s="90">
        <v>41</v>
      </c>
      <c r="B50" s="84" t="s">
        <v>210</v>
      </c>
      <c r="C50" s="83" t="s">
        <v>170</v>
      </c>
      <c r="D50" s="91">
        <f>D49-D51</f>
        <v>759939.72999999986</v>
      </c>
    </row>
    <row r="51" spans="1:4" ht="15" customHeight="1" x14ac:dyDescent="0.25">
      <c r="A51" s="90">
        <v>42</v>
      </c>
      <c r="B51" s="92" t="s">
        <v>211</v>
      </c>
      <c r="C51" s="83" t="s">
        <v>170</v>
      </c>
      <c r="D51" s="91">
        <f>D48</f>
        <v>282350.52</v>
      </c>
    </row>
    <row r="52" spans="1:4" ht="15" customHeight="1" x14ac:dyDescent="0.25">
      <c r="A52" s="90">
        <v>43</v>
      </c>
      <c r="B52" s="92" t="s">
        <v>212</v>
      </c>
      <c r="C52" s="83" t="s">
        <v>170</v>
      </c>
      <c r="D52" s="91"/>
    </row>
    <row r="53" spans="1:4" ht="39" x14ac:dyDescent="0.25">
      <c r="A53" s="100">
        <v>44</v>
      </c>
      <c r="B53" s="92" t="s">
        <v>201</v>
      </c>
      <c r="C53" s="83" t="s">
        <v>172</v>
      </c>
      <c r="D53" s="99" t="s">
        <v>213</v>
      </c>
    </row>
    <row r="54" spans="1:4" x14ac:dyDescent="0.25">
      <c r="A54" s="90">
        <v>45</v>
      </c>
      <c r="B54" s="84" t="s">
        <v>160</v>
      </c>
      <c r="C54" s="83" t="s">
        <v>172</v>
      </c>
      <c r="D54" s="88" t="s">
        <v>214</v>
      </c>
    </row>
    <row r="55" spans="1:4" x14ac:dyDescent="0.25">
      <c r="A55" s="90">
        <v>46</v>
      </c>
      <c r="B55" s="84" t="s">
        <v>204</v>
      </c>
      <c r="C55" s="83" t="s">
        <v>205</v>
      </c>
      <c r="D55" s="91">
        <v>1857.4250777882671</v>
      </c>
    </row>
    <row r="56" spans="1:4" x14ac:dyDescent="0.25">
      <c r="A56" s="90">
        <v>47</v>
      </c>
      <c r="B56" s="84" t="s">
        <v>206</v>
      </c>
      <c r="C56" s="83" t="s">
        <v>170</v>
      </c>
      <c r="D56" s="91">
        <f>25956.41+762.72</f>
        <v>26719.13</v>
      </c>
    </row>
    <row r="57" spans="1:4" x14ac:dyDescent="0.25">
      <c r="A57" s="90">
        <v>48</v>
      </c>
      <c r="B57" s="84" t="s">
        <v>207</v>
      </c>
      <c r="C57" s="83" t="s">
        <v>170</v>
      </c>
      <c r="D57" s="91">
        <f>24193.23+712.36</f>
        <v>24905.59</v>
      </c>
    </row>
    <row r="58" spans="1:4" x14ac:dyDescent="0.25">
      <c r="A58" s="90">
        <v>49</v>
      </c>
      <c r="B58" s="84" t="s">
        <v>208</v>
      </c>
      <c r="C58" s="83" t="s">
        <v>170</v>
      </c>
      <c r="D58" s="91">
        <f>11987.29+188.15-0.16</f>
        <v>12175.28</v>
      </c>
    </row>
    <row r="59" spans="1:4" x14ac:dyDescent="0.25">
      <c r="A59" s="90">
        <v>50</v>
      </c>
      <c r="B59" s="84" t="s">
        <v>209</v>
      </c>
      <c r="C59" s="83" t="s">
        <v>170</v>
      </c>
      <c r="D59" s="91">
        <v>33209.42</v>
      </c>
    </row>
    <row r="60" spans="1:4" x14ac:dyDescent="0.25">
      <c r="A60" s="90">
        <v>51</v>
      </c>
      <c r="B60" s="84" t="s">
        <v>210</v>
      </c>
      <c r="C60" s="83" t="s">
        <v>170</v>
      </c>
      <c r="D60" s="91">
        <f>D59</f>
        <v>33209.42</v>
      </c>
    </row>
    <row r="61" spans="1:4" ht="15" customHeight="1" x14ac:dyDescent="0.25">
      <c r="A61" s="90">
        <v>52</v>
      </c>
      <c r="B61" s="92" t="s">
        <v>211</v>
      </c>
      <c r="C61" s="83" t="s">
        <v>170</v>
      </c>
      <c r="D61" s="91">
        <f>D59-D60</f>
        <v>0</v>
      </c>
    </row>
    <row r="62" spans="1:4" ht="15" customHeight="1" x14ac:dyDescent="0.25">
      <c r="A62" s="90">
        <v>53</v>
      </c>
      <c r="B62" s="92" t="s">
        <v>212</v>
      </c>
      <c r="C62" s="83" t="s">
        <v>170</v>
      </c>
      <c r="D62" s="91">
        <v>0</v>
      </c>
    </row>
    <row r="63" spans="1:4" ht="26.25" x14ac:dyDescent="0.25">
      <c r="A63" s="100">
        <v>54</v>
      </c>
      <c r="B63" s="92" t="s">
        <v>201</v>
      </c>
      <c r="C63" s="83" t="s">
        <v>172</v>
      </c>
      <c r="D63" s="101" t="s">
        <v>215</v>
      </c>
    </row>
    <row r="64" spans="1:4" x14ac:dyDescent="0.25">
      <c r="A64" s="90">
        <v>55</v>
      </c>
      <c r="B64" s="84" t="s">
        <v>160</v>
      </c>
      <c r="C64" s="83" t="s">
        <v>172</v>
      </c>
      <c r="D64" s="91" t="s">
        <v>214</v>
      </c>
    </row>
    <row r="65" spans="1:4" x14ac:dyDescent="0.25">
      <c r="A65" s="90">
        <v>56</v>
      </c>
      <c r="B65" s="84" t="s">
        <v>204</v>
      </c>
      <c r="C65" s="83" t="s">
        <v>205</v>
      </c>
      <c r="D65" s="91">
        <v>1441.7854675704457</v>
      </c>
    </row>
    <row r="66" spans="1:4" x14ac:dyDescent="0.25">
      <c r="A66" s="90">
        <v>57</v>
      </c>
      <c r="B66" s="84" t="s">
        <v>206</v>
      </c>
      <c r="C66" s="83" t="s">
        <v>170</v>
      </c>
      <c r="D66" s="91">
        <f>79497.66+3016.75+227689.97+8641.49-357.21-97.34-1018.96-277.55-2941.78-8471.19</f>
        <v>305681.83999999991</v>
      </c>
    </row>
    <row r="67" spans="1:4" x14ac:dyDescent="0.25">
      <c r="A67" s="90">
        <v>58</v>
      </c>
      <c r="B67" s="84" t="s">
        <v>207</v>
      </c>
      <c r="C67" s="83" t="s">
        <v>170</v>
      </c>
      <c r="D67" s="91">
        <f>71398.51+2728.35+206574.93+7803.14</f>
        <v>288504.93</v>
      </c>
    </row>
    <row r="68" spans="1:4" x14ac:dyDescent="0.25">
      <c r="A68" s="90">
        <v>59</v>
      </c>
      <c r="B68" s="84" t="s">
        <v>208</v>
      </c>
      <c r="C68" s="83" t="s">
        <v>170</v>
      </c>
      <c r="D68" s="91">
        <f>28838.01+738.59+96662.38+2142.71-0.65-1.85</f>
        <v>128379.19000000002</v>
      </c>
    </row>
    <row r="69" spans="1:4" x14ac:dyDescent="0.25">
      <c r="A69" s="90">
        <v>60</v>
      </c>
      <c r="B69" s="84" t="s">
        <v>209</v>
      </c>
      <c r="C69" s="83" t="s">
        <v>170</v>
      </c>
      <c r="D69" s="91">
        <v>347873.97000000003</v>
      </c>
    </row>
    <row r="70" spans="1:4" x14ac:dyDescent="0.25">
      <c r="A70" s="90">
        <v>61</v>
      </c>
      <c r="B70" s="84" t="s">
        <v>210</v>
      </c>
      <c r="C70" s="83" t="s">
        <v>170</v>
      </c>
      <c r="D70" s="91">
        <f>D69-D71</f>
        <v>219494.78000000003</v>
      </c>
    </row>
    <row r="71" spans="1:4" ht="15" customHeight="1" x14ac:dyDescent="0.25">
      <c r="A71" s="90">
        <v>62</v>
      </c>
      <c r="B71" s="92" t="s">
        <v>211</v>
      </c>
      <c r="C71" s="83" t="s">
        <v>170</v>
      </c>
      <c r="D71" s="91">
        <f>D68</f>
        <v>128379.19000000002</v>
      </c>
    </row>
    <row r="72" spans="1:4" ht="15" customHeight="1" x14ac:dyDescent="0.25">
      <c r="A72" s="90">
        <v>63</v>
      </c>
      <c r="B72" s="92" t="s">
        <v>212</v>
      </c>
      <c r="C72" s="83" t="s">
        <v>170</v>
      </c>
      <c r="D72" s="91"/>
    </row>
    <row r="73" spans="1:4" x14ac:dyDescent="0.25">
      <c r="A73" s="90">
        <v>64</v>
      </c>
      <c r="B73" s="84" t="s">
        <v>201</v>
      </c>
      <c r="C73" s="83" t="s">
        <v>172</v>
      </c>
      <c r="D73" s="102" t="s">
        <v>216</v>
      </c>
    </row>
    <row r="74" spans="1:4" x14ac:dyDescent="0.25">
      <c r="A74" s="90">
        <v>65</v>
      </c>
      <c r="B74" s="84" t="s">
        <v>160</v>
      </c>
      <c r="C74" s="83" t="s">
        <v>172</v>
      </c>
      <c r="D74" s="91" t="s">
        <v>214</v>
      </c>
    </row>
    <row r="75" spans="1:4" x14ac:dyDescent="0.25">
      <c r="A75" s="90">
        <v>66</v>
      </c>
      <c r="B75" s="84" t="s">
        <v>204</v>
      </c>
      <c r="C75" s="83" t="s">
        <v>205</v>
      </c>
      <c r="D75" s="91">
        <f>3201.263298-6.249192</f>
        <v>3195.0141059999996</v>
      </c>
    </row>
    <row r="76" spans="1:4" x14ac:dyDescent="0.25">
      <c r="A76" s="90">
        <v>67</v>
      </c>
      <c r="B76" s="84" t="s">
        <v>206</v>
      </c>
      <c r="C76" s="83" t="s">
        <v>170</v>
      </c>
      <c r="D76" s="91">
        <f>258297.04-511.12</f>
        <v>257785.92</v>
      </c>
    </row>
    <row r="77" spans="1:4" x14ac:dyDescent="0.25">
      <c r="A77" s="90">
        <v>68</v>
      </c>
      <c r="B77" s="84" t="s">
        <v>207</v>
      </c>
      <c r="C77" s="83" t="s">
        <v>170</v>
      </c>
      <c r="D77" s="91">
        <v>244192.66</v>
      </c>
    </row>
    <row r="78" spans="1:4" x14ac:dyDescent="0.25">
      <c r="A78" s="90">
        <v>69</v>
      </c>
      <c r="B78" s="84" t="s">
        <v>208</v>
      </c>
      <c r="C78" s="83" t="s">
        <v>170</v>
      </c>
      <c r="D78" s="91">
        <v>120994.98</v>
      </c>
    </row>
    <row r="79" spans="1:4" x14ac:dyDescent="0.25">
      <c r="A79" s="90">
        <v>70</v>
      </c>
      <c r="B79" s="84" t="s">
        <v>209</v>
      </c>
      <c r="C79" s="83" t="s">
        <v>170</v>
      </c>
      <c r="D79" s="91">
        <f>D76</f>
        <v>257785.92</v>
      </c>
    </row>
    <row r="80" spans="1:4" x14ac:dyDescent="0.25">
      <c r="A80" s="90">
        <v>71</v>
      </c>
      <c r="B80" s="84" t="s">
        <v>210</v>
      </c>
      <c r="C80" s="83" t="s">
        <v>170</v>
      </c>
      <c r="D80" s="91">
        <f>D79</f>
        <v>257785.92</v>
      </c>
    </row>
    <row r="81" spans="1:4" ht="14.25" customHeight="1" x14ac:dyDescent="0.25">
      <c r="A81" s="90">
        <v>72</v>
      </c>
      <c r="B81" s="92" t="s">
        <v>211</v>
      </c>
      <c r="C81" s="83" t="s">
        <v>170</v>
      </c>
      <c r="D81" s="91">
        <v>0</v>
      </c>
    </row>
    <row r="82" spans="1:4" ht="14.25" customHeight="1" x14ac:dyDescent="0.25">
      <c r="A82" s="90">
        <v>73</v>
      </c>
      <c r="B82" s="92" t="s">
        <v>212</v>
      </c>
      <c r="C82" s="83" t="s">
        <v>170</v>
      </c>
      <c r="D82" s="91">
        <v>0</v>
      </c>
    </row>
    <row r="83" spans="1:4" x14ac:dyDescent="0.25">
      <c r="A83" s="90">
        <v>74</v>
      </c>
      <c r="B83" s="84" t="s">
        <v>201</v>
      </c>
      <c r="C83" s="83" t="s">
        <v>172</v>
      </c>
      <c r="D83" s="102" t="s">
        <v>217</v>
      </c>
    </row>
    <row r="84" spans="1:4" x14ac:dyDescent="0.25">
      <c r="A84" s="90">
        <v>75</v>
      </c>
      <c r="B84" s="84" t="s">
        <v>160</v>
      </c>
      <c r="C84" s="83" t="s">
        <v>172</v>
      </c>
      <c r="D84" s="91" t="s">
        <v>218</v>
      </c>
    </row>
    <row r="85" spans="1:4" x14ac:dyDescent="0.25">
      <c r="A85" s="90">
        <v>76</v>
      </c>
      <c r="B85" s="84" t="s">
        <v>204</v>
      </c>
      <c r="C85" s="83" t="s">
        <v>205</v>
      </c>
      <c r="D85" s="103">
        <v>8096.5622000000003</v>
      </c>
    </row>
    <row r="86" spans="1:4" x14ac:dyDescent="0.25">
      <c r="A86" s="90">
        <v>77</v>
      </c>
      <c r="B86" s="84" t="s">
        <v>206</v>
      </c>
      <c r="C86" s="83" t="s">
        <v>170</v>
      </c>
      <c r="D86" s="104">
        <f>1619.14+25839.6</f>
        <v>27458.739999999998</v>
      </c>
    </row>
    <row r="87" spans="1:4" x14ac:dyDescent="0.25">
      <c r="A87" s="90">
        <v>78</v>
      </c>
      <c r="B87" s="84" t="s">
        <v>207</v>
      </c>
      <c r="C87" s="83" t="s">
        <v>170</v>
      </c>
      <c r="D87" s="104">
        <v>22066.19</v>
      </c>
    </row>
    <row r="88" spans="1:4" x14ac:dyDescent="0.25">
      <c r="A88" s="90">
        <v>79</v>
      </c>
      <c r="B88" s="84" t="s">
        <v>208</v>
      </c>
      <c r="C88" s="83" t="s">
        <v>170</v>
      </c>
      <c r="D88" s="104">
        <v>5392.55</v>
      </c>
    </row>
    <row r="89" spans="1:4" x14ac:dyDescent="0.25">
      <c r="A89" s="90">
        <v>80</v>
      </c>
      <c r="B89" s="84" t="s">
        <v>209</v>
      </c>
      <c r="C89" s="83" t="s">
        <v>170</v>
      </c>
      <c r="D89" s="91">
        <f>D86</f>
        <v>27458.739999999998</v>
      </c>
    </row>
    <row r="90" spans="1:4" x14ac:dyDescent="0.25">
      <c r="A90" s="90">
        <v>81</v>
      </c>
      <c r="B90" s="84" t="s">
        <v>210</v>
      </c>
      <c r="C90" s="83" t="s">
        <v>170</v>
      </c>
      <c r="D90" s="91">
        <f>D89</f>
        <v>27458.739999999998</v>
      </c>
    </row>
    <row r="91" spans="1:4" ht="14.25" customHeight="1" x14ac:dyDescent="0.25">
      <c r="A91" s="90">
        <v>82</v>
      </c>
      <c r="B91" s="92" t="s">
        <v>211</v>
      </c>
      <c r="C91" s="83" t="s">
        <v>170</v>
      </c>
      <c r="D91" s="91">
        <f>D89-D90</f>
        <v>0</v>
      </c>
    </row>
    <row r="92" spans="1:4" ht="14.25" customHeight="1" x14ac:dyDescent="0.25">
      <c r="A92" s="90">
        <v>83</v>
      </c>
      <c r="B92" s="92" t="s">
        <v>212</v>
      </c>
      <c r="C92" s="83" t="s">
        <v>170</v>
      </c>
      <c r="D92" s="91">
        <v>0</v>
      </c>
    </row>
    <row r="93" spans="1:4" x14ac:dyDescent="0.25">
      <c r="A93" s="89" t="s">
        <v>219</v>
      </c>
      <c r="B93" s="89"/>
      <c r="C93" s="89"/>
      <c r="D93" s="89"/>
    </row>
    <row r="94" spans="1:4" x14ac:dyDescent="0.25">
      <c r="A94" s="90">
        <v>84</v>
      </c>
      <c r="B94" s="84" t="s">
        <v>194</v>
      </c>
      <c r="C94" s="83" t="s">
        <v>195</v>
      </c>
      <c r="D94" s="91"/>
    </row>
    <row r="95" spans="1:4" x14ac:dyDescent="0.25">
      <c r="A95" s="90">
        <v>85</v>
      </c>
      <c r="B95" s="84" t="s">
        <v>196</v>
      </c>
      <c r="C95" s="83" t="s">
        <v>195</v>
      </c>
      <c r="D95" s="91"/>
    </row>
    <row r="96" spans="1:4" x14ac:dyDescent="0.25">
      <c r="A96" s="90">
        <v>86</v>
      </c>
      <c r="B96" s="84" t="s">
        <v>197</v>
      </c>
      <c r="C96" s="83" t="s">
        <v>220</v>
      </c>
      <c r="D96" s="91"/>
    </row>
    <row r="97" spans="1:4" x14ac:dyDescent="0.25">
      <c r="A97" s="90">
        <v>87</v>
      </c>
      <c r="B97" s="84" t="s">
        <v>198</v>
      </c>
      <c r="C97" s="83" t="s">
        <v>170</v>
      </c>
      <c r="D97" s="91"/>
    </row>
    <row r="98" spans="1:4" x14ac:dyDescent="0.25">
      <c r="A98" s="89" t="s">
        <v>221</v>
      </c>
      <c r="B98" s="89"/>
      <c r="C98" s="89"/>
      <c r="D98" s="89"/>
    </row>
    <row r="99" spans="1:4" x14ac:dyDescent="0.25">
      <c r="A99" s="90">
        <v>88</v>
      </c>
      <c r="B99" s="84" t="s">
        <v>222</v>
      </c>
      <c r="C99" s="83" t="s">
        <v>195</v>
      </c>
      <c r="D99" s="91">
        <v>4</v>
      </c>
    </row>
    <row r="100" spans="1:4" x14ac:dyDescent="0.25">
      <c r="A100" s="90">
        <v>89</v>
      </c>
      <c r="B100" s="84" t="s">
        <v>223</v>
      </c>
      <c r="C100" s="83" t="s">
        <v>195</v>
      </c>
      <c r="D100" s="91">
        <v>0</v>
      </c>
    </row>
    <row r="101" spans="1:4" ht="15" customHeight="1" x14ac:dyDescent="0.25">
      <c r="A101" s="90">
        <v>90</v>
      </c>
      <c r="B101" s="84" t="s">
        <v>224</v>
      </c>
      <c r="C101" s="83" t="s">
        <v>170</v>
      </c>
      <c r="D101" s="91">
        <v>34128.400000000001</v>
      </c>
    </row>
    <row r="103" spans="1:4" x14ac:dyDescent="0.25">
      <c r="D103" s="80" t="s">
        <v>137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showZeros="0" tabSelected="1" view="pageBreakPreview" topLeftCell="A106" zoomScale="60" zoomScaleNormal="100" workbookViewId="0">
      <selection activeCell="G19" sqref="G19"/>
    </sheetView>
  </sheetViews>
  <sheetFormatPr defaultColWidth="8.85546875" defaultRowHeight="12.75" outlineLevelRow="1" x14ac:dyDescent="0.2"/>
  <cols>
    <col min="1" max="1" width="0.7109375" style="1" customWidth="1"/>
    <col min="2" max="2" width="42" style="7" customWidth="1"/>
    <col min="3" max="3" width="9.7109375" style="7" customWidth="1"/>
    <col min="4" max="4" width="10.7109375" style="7" customWidth="1"/>
    <col min="5" max="5" width="10.85546875" style="7" customWidth="1"/>
    <col min="6" max="6" width="17.85546875" style="7" hidden="1" customWidth="1"/>
    <col min="7" max="7" width="22" style="7" customWidth="1"/>
    <col min="8" max="250" width="8.85546875" style="1"/>
    <col min="251" max="251" width="5.85546875" style="1" customWidth="1"/>
    <col min="252" max="252" width="37" style="1" customWidth="1"/>
    <col min="253" max="253" width="9.7109375" style="1" customWidth="1"/>
    <col min="254" max="254" width="10.7109375" style="1" customWidth="1"/>
    <col min="255" max="255" width="10.85546875" style="1" customWidth="1"/>
    <col min="256" max="256" width="17.85546875" style="1" customWidth="1"/>
    <col min="257" max="257" width="18.5703125" style="1" customWidth="1"/>
    <col min="258" max="506" width="8.85546875" style="1"/>
    <col min="507" max="507" width="5.85546875" style="1" customWidth="1"/>
    <col min="508" max="508" width="37" style="1" customWidth="1"/>
    <col min="509" max="509" width="9.7109375" style="1" customWidth="1"/>
    <col min="510" max="510" width="10.7109375" style="1" customWidth="1"/>
    <col min="511" max="511" width="10.85546875" style="1" customWidth="1"/>
    <col min="512" max="512" width="17.85546875" style="1" customWidth="1"/>
    <col min="513" max="513" width="18.5703125" style="1" customWidth="1"/>
    <col min="514" max="762" width="8.85546875" style="1"/>
    <col min="763" max="763" width="5.85546875" style="1" customWidth="1"/>
    <col min="764" max="764" width="37" style="1" customWidth="1"/>
    <col min="765" max="765" width="9.7109375" style="1" customWidth="1"/>
    <col min="766" max="766" width="10.7109375" style="1" customWidth="1"/>
    <col min="767" max="767" width="10.85546875" style="1" customWidth="1"/>
    <col min="768" max="768" width="17.85546875" style="1" customWidth="1"/>
    <col min="769" max="769" width="18.5703125" style="1" customWidth="1"/>
    <col min="770" max="1018" width="8.85546875" style="1"/>
    <col min="1019" max="1019" width="5.85546875" style="1" customWidth="1"/>
    <col min="1020" max="1020" width="37" style="1" customWidth="1"/>
    <col min="1021" max="1021" width="9.7109375" style="1" customWidth="1"/>
    <col min="1022" max="1022" width="10.7109375" style="1" customWidth="1"/>
    <col min="1023" max="1023" width="10.85546875" style="1" customWidth="1"/>
    <col min="1024" max="1024" width="17.85546875" style="1" customWidth="1"/>
    <col min="1025" max="1025" width="18.5703125" style="1" customWidth="1"/>
    <col min="1026" max="1274" width="8.85546875" style="1"/>
    <col min="1275" max="1275" width="5.85546875" style="1" customWidth="1"/>
    <col min="1276" max="1276" width="37" style="1" customWidth="1"/>
    <col min="1277" max="1277" width="9.7109375" style="1" customWidth="1"/>
    <col min="1278" max="1278" width="10.7109375" style="1" customWidth="1"/>
    <col min="1279" max="1279" width="10.85546875" style="1" customWidth="1"/>
    <col min="1280" max="1280" width="17.85546875" style="1" customWidth="1"/>
    <col min="1281" max="1281" width="18.5703125" style="1" customWidth="1"/>
    <col min="1282" max="1530" width="8.85546875" style="1"/>
    <col min="1531" max="1531" width="5.85546875" style="1" customWidth="1"/>
    <col min="1532" max="1532" width="37" style="1" customWidth="1"/>
    <col min="1533" max="1533" width="9.7109375" style="1" customWidth="1"/>
    <col min="1534" max="1534" width="10.7109375" style="1" customWidth="1"/>
    <col min="1535" max="1535" width="10.85546875" style="1" customWidth="1"/>
    <col min="1536" max="1536" width="17.85546875" style="1" customWidth="1"/>
    <col min="1537" max="1537" width="18.5703125" style="1" customWidth="1"/>
    <col min="1538" max="1786" width="8.85546875" style="1"/>
    <col min="1787" max="1787" width="5.85546875" style="1" customWidth="1"/>
    <col min="1788" max="1788" width="37" style="1" customWidth="1"/>
    <col min="1789" max="1789" width="9.7109375" style="1" customWidth="1"/>
    <col min="1790" max="1790" width="10.7109375" style="1" customWidth="1"/>
    <col min="1791" max="1791" width="10.85546875" style="1" customWidth="1"/>
    <col min="1792" max="1792" width="17.85546875" style="1" customWidth="1"/>
    <col min="1793" max="1793" width="18.5703125" style="1" customWidth="1"/>
    <col min="1794" max="2042" width="8.85546875" style="1"/>
    <col min="2043" max="2043" width="5.85546875" style="1" customWidth="1"/>
    <col min="2044" max="2044" width="37" style="1" customWidth="1"/>
    <col min="2045" max="2045" width="9.7109375" style="1" customWidth="1"/>
    <col min="2046" max="2046" width="10.7109375" style="1" customWidth="1"/>
    <col min="2047" max="2047" width="10.85546875" style="1" customWidth="1"/>
    <col min="2048" max="2048" width="17.85546875" style="1" customWidth="1"/>
    <col min="2049" max="2049" width="18.5703125" style="1" customWidth="1"/>
    <col min="2050" max="2298" width="8.85546875" style="1"/>
    <col min="2299" max="2299" width="5.85546875" style="1" customWidth="1"/>
    <col min="2300" max="2300" width="37" style="1" customWidth="1"/>
    <col min="2301" max="2301" width="9.7109375" style="1" customWidth="1"/>
    <col min="2302" max="2302" width="10.7109375" style="1" customWidth="1"/>
    <col min="2303" max="2303" width="10.85546875" style="1" customWidth="1"/>
    <col min="2304" max="2304" width="17.85546875" style="1" customWidth="1"/>
    <col min="2305" max="2305" width="18.5703125" style="1" customWidth="1"/>
    <col min="2306" max="2554" width="8.85546875" style="1"/>
    <col min="2555" max="2555" width="5.85546875" style="1" customWidth="1"/>
    <col min="2556" max="2556" width="37" style="1" customWidth="1"/>
    <col min="2557" max="2557" width="9.7109375" style="1" customWidth="1"/>
    <col min="2558" max="2558" width="10.7109375" style="1" customWidth="1"/>
    <col min="2559" max="2559" width="10.85546875" style="1" customWidth="1"/>
    <col min="2560" max="2560" width="17.85546875" style="1" customWidth="1"/>
    <col min="2561" max="2561" width="18.5703125" style="1" customWidth="1"/>
    <col min="2562" max="2810" width="8.85546875" style="1"/>
    <col min="2811" max="2811" width="5.85546875" style="1" customWidth="1"/>
    <col min="2812" max="2812" width="37" style="1" customWidth="1"/>
    <col min="2813" max="2813" width="9.7109375" style="1" customWidth="1"/>
    <col min="2814" max="2814" width="10.7109375" style="1" customWidth="1"/>
    <col min="2815" max="2815" width="10.85546875" style="1" customWidth="1"/>
    <col min="2816" max="2816" width="17.85546875" style="1" customWidth="1"/>
    <col min="2817" max="2817" width="18.5703125" style="1" customWidth="1"/>
    <col min="2818" max="3066" width="8.85546875" style="1"/>
    <col min="3067" max="3067" width="5.85546875" style="1" customWidth="1"/>
    <col min="3068" max="3068" width="37" style="1" customWidth="1"/>
    <col min="3069" max="3069" width="9.7109375" style="1" customWidth="1"/>
    <col min="3070" max="3070" width="10.7109375" style="1" customWidth="1"/>
    <col min="3071" max="3071" width="10.85546875" style="1" customWidth="1"/>
    <col min="3072" max="3072" width="17.85546875" style="1" customWidth="1"/>
    <col min="3073" max="3073" width="18.5703125" style="1" customWidth="1"/>
    <col min="3074" max="3322" width="8.85546875" style="1"/>
    <col min="3323" max="3323" width="5.85546875" style="1" customWidth="1"/>
    <col min="3324" max="3324" width="37" style="1" customWidth="1"/>
    <col min="3325" max="3325" width="9.7109375" style="1" customWidth="1"/>
    <col min="3326" max="3326" width="10.7109375" style="1" customWidth="1"/>
    <col min="3327" max="3327" width="10.85546875" style="1" customWidth="1"/>
    <col min="3328" max="3328" width="17.85546875" style="1" customWidth="1"/>
    <col min="3329" max="3329" width="18.5703125" style="1" customWidth="1"/>
    <col min="3330" max="3578" width="8.85546875" style="1"/>
    <col min="3579" max="3579" width="5.85546875" style="1" customWidth="1"/>
    <col min="3580" max="3580" width="37" style="1" customWidth="1"/>
    <col min="3581" max="3581" width="9.7109375" style="1" customWidth="1"/>
    <col min="3582" max="3582" width="10.7109375" style="1" customWidth="1"/>
    <col min="3583" max="3583" width="10.85546875" style="1" customWidth="1"/>
    <col min="3584" max="3584" width="17.85546875" style="1" customWidth="1"/>
    <col min="3585" max="3585" width="18.5703125" style="1" customWidth="1"/>
    <col min="3586" max="3834" width="8.85546875" style="1"/>
    <col min="3835" max="3835" width="5.85546875" style="1" customWidth="1"/>
    <col min="3836" max="3836" width="37" style="1" customWidth="1"/>
    <col min="3837" max="3837" width="9.7109375" style="1" customWidth="1"/>
    <col min="3838" max="3838" width="10.7109375" style="1" customWidth="1"/>
    <col min="3839" max="3839" width="10.85546875" style="1" customWidth="1"/>
    <col min="3840" max="3840" width="17.85546875" style="1" customWidth="1"/>
    <col min="3841" max="3841" width="18.5703125" style="1" customWidth="1"/>
    <col min="3842" max="4090" width="8.85546875" style="1"/>
    <col min="4091" max="4091" width="5.85546875" style="1" customWidth="1"/>
    <col min="4092" max="4092" width="37" style="1" customWidth="1"/>
    <col min="4093" max="4093" width="9.7109375" style="1" customWidth="1"/>
    <col min="4094" max="4094" width="10.7109375" style="1" customWidth="1"/>
    <col min="4095" max="4095" width="10.85546875" style="1" customWidth="1"/>
    <col min="4096" max="4096" width="17.85546875" style="1" customWidth="1"/>
    <col min="4097" max="4097" width="18.5703125" style="1" customWidth="1"/>
    <col min="4098" max="4346" width="8.85546875" style="1"/>
    <col min="4347" max="4347" width="5.85546875" style="1" customWidth="1"/>
    <col min="4348" max="4348" width="37" style="1" customWidth="1"/>
    <col min="4349" max="4349" width="9.7109375" style="1" customWidth="1"/>
    <col min="4350" max="4350" width="10.7109375" style="1" customWidth="1"/>
    <col min="4351" max="4351" width="10.85546875" style="1" customWidth="1"/>
    <col min="4352" max="4352" width="17.85546875" style="1" customWidth="1"/>
    <col min="4353" max="4353" width="18.5703125" style="1" customWidth="1"/>
    <col min="4354" max="4602" width="8.85546875" style="1"/>
    <col min="4603" max="4603" width="5.85546875" style="1" customWidth="1"/>
    <col min="4604" max="4604" width="37" style="1" customWidth="1"/>
    <col min="4605" max="4605" width="9.7109375" style="1" customWidth="1"/>
    <col min="4606" max="4606" width="10.7109375" style="1" customWidth="1"/>
    <col min="4607" max="4607" width="10.85546875" style="1" customWidth="1"/>
    <col min="4608" max="4608" width="17.85546875" style="1" customWidth="1"/>
    <col min="4609" max="4609" width="18.5703125" style="1" customWidth="1"/>
    <col min="4610" max="4858" width="8.85546875" style="1"/>
    <col min="4859" max="4859" width="5.85546875" style="1" customWidth="1"/>
    <col min="4860" max="4860" width="37" style="1" customWidth="1"/>
    <col min="4861" max="4861" width="9.7109375" style="1" customWidth="1"/>
    <col min="4862" max="4862" width="10.7109375" style="1" customWidth="1"/>
    <col min="4863" max="4863" width="10.85546875" style="1" customWidth="1"/>
    <col min="4864" max="4864" width="17.85546875" style="1" customWidth="1"/>
    <col min="4865" max="4865" width="18.5703125" style="1" customWidth="1"/>
    <col min="4866" max="5114" width="8.85546875" style="1"/>
    <col min="5115" max="5115" width="5.85546875" style="1" customWidth="1"/>
    <col min="5116" max="5116" width="37" style="1" customWidth="1"/>
    <col min="5117" max="5117" width="9.7109375" style="1" customWidth="1"/>
    <col min="5118" max="5118" width="10.7109375" style="1" customWidth="1"/>
    <col min="5119" max="5119" width="10.85546875" style="1" customWidth="1"/>
    <col min="5120" max="5120" width="17.85546875" style="1" customWidth="1"/>
    <col min="5121" max="5121" width="18.5703125" style="1" customWidth="1"/>
    <col min="5122" max="5370" width="8.85546875" style="1"/>
    <col min="5371" max="5371" width="5.85546875" style="1" customWidth="1"/>
    <col min="5372" max="5372" width="37" style="1" customWidth="1"/>
    <col min="5373" max="5373" width="9.7109375" style="1" customWidth="1"/>
    <col min="5374" max="5374" width="10.7109375" style="1" customWidth="1"/>
    <col min="5375" max="5375" width="10.85546875" style="1" customWidth="1"/>
    <col min="5376" max="5376" width="17.85546875" style="1" customWidth="1"/>
    <col min="5377" max="5377" width="18.5703125" style="1" customWidth="1"/>
    <col min="5378" max="5626" width="8.85546875" style="1"/>
    <col min="5627" max="5627" width="5.85546875" style="1" customWidth="1"/>
    <col min="5628" max="5628" width="37" style="1" customWidth="1"/>
    <col min="5629" max="5629" width="9.7109375" style="1" customWidth="1"/>
    <col min="5630" max="5630" width="10.7109375" style="1" customWidth="1"/>
    <col min="5631" max="5631" width="10.85546875" style="1" customWidth="1"/>
    <col min="5632" max="5632" width="17.85546875" style="1" customWidth="1"/>
    <col min="5633" max="5633" width="18.5703125" style="1" customWidth="1"/>
    <col min="5634" max="5882" width="8.85546875" style="1"/>
    <col min="5883" max="5883" width="5.85546875" style="1" customWidth="1"/>
    <col min="5884" max="5884" width="37" style="1" customWidth="1"/>
    <col min="5885" max="5885" width="9.7109375" style="1" customWidth="1"/>
    <col min="5886" max="5886" width="10.7109375" style="1" customWidth="1"/>
    <col min="5887" max="5887" width="10.85546875" style="1" customWidth="1"/>
    <col min="5888" max="5888" width="17.85546875" style="1" customWidth="1"/>
    <col min="5889" max="5889" width="18.5703125" style="1" customWidth="1"/>
    <col min="5890" max="6138" width="8.85546875" style="1"/>
    <col min="6139" max="6139" width="5.85546875" style="1" customWidth="1"/>
    <col min="6140" max="6140" width="37" style="1" customWidth="1"/>
    <col min="6141" max="6141" width="9.7109375" style="1" customWidth="1"/>
    <col min="6142" max="6142" width="10.7109375" style="1" customWidth="1"/>
    <col min="6143" max="6143" width="10.85546875" style="1" customWidth="1"/>
    <col min="6144" max="6144" width="17.85546875" style="1" customWidth="1"/>
    <col min="6145" max="6145" width="18.5703125" style="1" customWidth="1"/>
    <col min="6146" max="6394" width="8.85546875" style="1"/>
    <col min="6395" max="6395" width="5.85546875" style="1" customWidth="1"/>
    <col min="6396" max="6396" width="37" style="1" customWidth="1"/>
    <col min="6397" max="6397" width="9.7109375" style="1" customWidth="1"/>
    <col min="6398" max="6398" width="10.7109375" style="1" customWidth="1"/>
    <col min="6399" max="6399" width="10.85546875" style="1" customWidth="1"/>
    <col min="6400" max="6400" width="17.85546875" style="1" customWidth="1"/>
    <col min="6401" max="6401" width="18.5703125" style="1" customWidth="1"/>
    <col min="6402" max="6650" width="8.85546875" style="1"/>
    <col min="6651" max="6651" width="5.85546875" style="1" customWidth="1"/>
    <col min="6652" max="6652" width="37" style="1" customWidth="1"/>
    <col min="6653" max="6653" width="9.7109375" style="1" customWidth="1"/>
    <col min="6654" max="6654" width="10.7109375" style="1" customWidth="1"/>
    <col min="6655" max="6655" width="10.85546875" style="1" customWidth="1"/>
    <col min="6656" max="6656" width="17.85546875" style="1" customWidth="1"/>
    <col min="6657" max="6657" width="18.5703125" style="1" customWidth="1"/>
    <col min="6658" max="6906" width="8.85546875" style="1"/>
    <col min="6907" max="6907" width="5.85546875" style="1" customWidth="1"/>
    <col min="6908" max="6908" width="37" style="1" customWidth="1"/>
    <col min="6909" max="6909" width="9.7109375" style="1" customWidth="1"/>
    <col min="6910" max="6910" width="10.7109375" style="1" customWidth="1"/>
    <col min="6911" max="6911" width="10.85546875" style="1" customWidth="1"/>
    <col min="6912" max="6912" width="17.85546875" style="1" customWidth="1"/>
    <col min="6913" max="6913" width="18.5703125" style="1" customWidth="1"/>
    <col min="6914" max="7162" width="8.85546875" style="1"/>
    <col min="7163" max="7163" width="5.85546875" style="1" customWidth="1"/>
    <col min="7164" max="7164" width="37" style="1" customWidth="1"/>
    <col min="7165" max="7165" width="9.7109375" style="1" customWidth="1"/>
    <col min="7166" max="7166" width="10.7109375" style="1" customWidth="1"/>
    <col min="7167" max="7167" width="10.85546875" style="1" customWidth="1"/>
    <col min="7168" max="7168" width="17.85546875" style="1" customWidth="1"/>
    <col min="7169" max="7169" width="18.5703125" style="1" customWidth="1"/>
    <col min="7170" max="7418" width="8.85546875" style="1"/>
    <col min="7419" max="7419" width="5.85546875" style="1" customWidth="1"/>
    <col min="7420" max="7420" width="37" style="1" customWidth="1"/>
    <col min="7421" max="7421" width="9.7109375" style="1" customWidth="1"/>
    <col min="7422" max="7422" width="10.7109375" style="1" customWidth="1"/>
    <col min="7423" max="7423" width="10.85546875" style="1" customWidth="1"/>
    <col min="7424" max="7424" width="17.85546875" style="1" customWidth="1"/>
    <col min="7425" max="7425" width="18.5703125" style="1" customWidth="1"/>
    <col min="7426" max="7674" width="8.85546875" style="1"/>
    <col min="7675" max="7675" width="5.85546875" style="1" customWidth="1"/>
    <col min="7676" max="7676" width="37" style="1" customWidth="1"/>
    <col min="7677" max="7677" width="9.7109375" style="1" customWidth="1"/>
    <col min="7678" max="7678" width="10.7109375" style="1" customWidth="1"/>
    <col min="7679" max="7679" width="10.85546875" style="1" customWidth="1"/>
    <col min="7680" max="7680" width="17.85546875" style="1" customWidth="1"/>
    <col min="7681" max="7681" width="18.5703125" style="1" customWidth="1"/>
    <col min="7682" max="7930" width="8.85546875" style="1"/>
    <col min="7931" max="7931" width="5.85546875" style="1" customWidth="1"/>
    <col min="7932" max="7932" width="37" style="1" customWidth="1"/>
    <col min="7933" max="7933" width="9.7109375" style="1" customWidth="1"/>
    <col min="7934" max="7934" width="10.7109375" style="1" customWidth="1"/>
    <col min="7935" max="7935" width="10.85546875" style="1" customWidth="1"/>
    <col min="7936" max="7936" width="17.85546875" style="1" customWidth="1"/>
    <col min="7937" max="7937" width="18.5703125" style="1" customWidth="1"/>
    <col min="7938" max="8186" width="8.85546875" style="1"/>
    <col min="8187" max="8187" width="5.85546875" style="1" customWidth="1"/>
    <col min="8188" max="8188" width="37" style="1" customWidth="1"/>
    <col min="8189" max="8189" width="9.7109375" style="1" customWidth="1"/>
    <col min="8190" max="8190" width="10.7109375" style="1" customWidth="1"/>
    <col min="8191" max="8191" width="10.85546875" style="1" customWidth="1"/>
    <col min="8192" max="8192" width="17.85546875" style="1" customWidth="1"/>
    <col min="8193" max="8193" width="18.5703125" style="1" customWidth="1"/>
    <col min="8194" max="8442" width="8.85546875" style="1"/>
    <col min="8443" max="8443" width="5.85546875" style="1" customWidth="1"/>
    <col min="8444" max="8444" width="37" style="1" customWidth="1"/>
    <col min="8445" max="8445" width="9.7109375" style="1" customWidth="1"/>
    <col min="8446" max="8446" width="10.7109375" style="1" customWidth="1"/>
    <col min="8447" max="8447" width="10.85546875" style="1" customWidth="1"/>
    <col min="8448" max="8448" width="17.85546875" style="1" customWidth="1"/>
    <col min="8449" max="8449" width="18.5703125" style="1" customWidth="1"/>
    <col min="8450" max="8698" width="8.85546875" style="1"/>
    <col min="8699" max="8699" width="5.85546875" style="1" customWidth="1"/>
    <col min="8700" max="8700" width="37" style="1" customWidth="1"/>
    <col min="8701" max="8701" width="9.7109375" style="1" customWidth="1"/>
    <col min="8702" max="8702" width="10.7109375" style="1" customWidth="1"/>
    <col min="8703" max="8703" width="10.85546875" style="1" customWidth="1"/>
    <col min="8704" max="8704" width="17.85546875" style="1" customWidth="1"/>
    <col min="8705" max="8705" width="18.5703125" style="1" customWidth="1"/>
    <col min="8706" max="8954" width="8.85546875" style="1"/>
    <col min="8955" max="8955" width="5.85546875" style="1" customWidth="1"/>
    <col min="8956" max="8956" width="37" style="1" customWidth="1"/>
    <col min="8957" max="8957" width="9.7109375" style="1" customWidth="1"/>
    <col min="8958" max="8958" width="10.7109375" style="1" customWidth="1"/>
    <col min="8959" max="8959" width="10.85546875" style="1" customWidth="1"/>
    <col min="8960" max="8960" width="17.85546875" style="1" customWidth="1"/>
    <col min="8961" max="8961" width="18.5703125" style="1" customWidth="1"/>
    <col min="8962" max="9210" width="8.85546875" style="1"/>
    <col min="9211" max="9211" width="5.85546875" style="1" customWidth="1"/>
    <col min="9212" max="9212" width="37" style="1" customWidth="1"/>
    <col min="9213" max="9213" width="9.7109375" style="1" customWidth="1"/>
    <col min="9214" max="9214" width="10.7109375" style="1" customWidth="1"/>
    <col min="9215" max="9215" width="10.85546875" style="1" customWidth="1"/>
    <col min="9216" max="9216" width="17.85546875" style="1" customWidth="1"/>
    <col min="9217" max="9217" width="18.5703125" style="1" customWidth="1"/>
    <col min="9218" max="9466" width="8.85546875" style="1"/>
    <col min="9467" max="9467" width="5.85546875" style="1" customWidth="1"/>
    <col min="9468" max="9468" width="37" style="1" customWidth="1"/>
    <col min="9469" max="9469" width="9.7109375" style="1" customWidth="1"/>
    <col min="9470" max="9470" width="10.7109375" style="1" customWidth="1"/>
    <col min="9471" max="9471" width="10.85546875" style="1" customWidth="1"/>
    <col min="9472" max="9472" width="17.85546875" style="1" customWidth="1"/>
    <col min="9473" max="9473" width="18.5703125" style="1" customWidth="1"/>
    <col min="9474" max="9722" width="8.85546875" style="1"/>
    <col min="9723" max="9723" width="5.85546875" style="1" customWidth="1"/>
    <col min="9724" max="9724" width="37" style="1" customWidth="1"/>
    <col min="9725" max="9725" width="9.7109375" style="1" customWidth="1"/>
    <col min="9726" max="9726" width="10.7109375" style="1" customWidth="1"/>
    <col min="9727" max="9727" width="10.85546875" style="1" customWidth="1"/>
    <col min="9728" max="9728" width="17.85546875" style="1" customWidth="1"/>
    <col min="9729" max="9729" width="18.5703125" style="1" customWidth="1"/>
    <col min="9730" max="9978" width="8.85546875" style="1"/>
    <col min="9979" max="9979" width="5.85546875" style="1" customWidth="1"/>
    <col min="9980" max="9980" width="37" style="1" customWidth="1"/>
    <col min="9981" max="9981" width="9.7109375" style="1" customWidth="1"/>
    <col min="9982" max="9982" width="10.7109375" style="1" customWidth="1"/>
    <col min="9983" max="9983" width="10.85546875" style="1" customWidth="1"/>
    <col min="9984" max="9984" width="17.85546875" style="1" customWidth="1"/>
    <col min="9985" max="9985" width="18.5703125" style="1" customWidth="1"/>
    <col min="9986" max="10234" width="8.85546875" style="1"/>
    <col min="10235" max="10235" width="5.85546875" style="1" customWidth="1"/>
    <col min="10236" max="10236" width="37" style="1" customWidth="1"/>
    <col min="10237" max="10237" width="9.7109375" style="1" customWidth="1"/>
    <col min="10238" max="10238" width="10.7109375" style="1" customWidth="1"/>
    <col min="10239" max="10239" width="10.85546875" style="1" customWidth="1"/>
    <col min="10240" max="10240" width="17.85546875" style="1" customWidth="1"/>
    <col min="10241" max="10241" width="18.5703125" style="1" customWidth="1"/>
    <col min="10242" max="10490" width="8.85546875" style="1"/>
    <col min="10491" max="10491" width="5.85546875" style="1" customWidth="1"/>
    <col min="10492" max="10492" width="37" style="1" customWidth="1"/>
    <col min="10493" max="10493" width="9.7109375" style="1" customWidth="1"/>
    <col min="10494" max="10494" width="10.7109375" style="1" customWidth="1"/>
    <col min="10495" max="10495" width="10.85546875" style="1" customWidth="1"/>
    <col min="10496" max="10496" width="17.85546875" style="1" customWidth="1"/>
    <col min="10497" max="10497" width="18.5703125" style="1" customWidth="1"/>
    <col min="10498" max="10746" width="8.85546875" style="1"/>
    <col min="10747" max="10747" width="5.85546875" style="1" customWidth="1"/>
    <col min="10748" max="10748" width="37" style="1" customWidth="1"/>
    <col min="10749" max="10749" width="9.7109375" style="1" customWidth="1"/>
    <col min="10750" max="10750" width="10.7109375" style="1" customWidth="1"/>
    <col min="10751" max="10751" width="10.85546875" style="1" customWidth="1"/>
    <col min="10752" max="10752" width="17.85546875" style="1" customWidth="1"/>
    <col min="10753" max="10753" width="18.5703125" style="1" customWidth="1"/>
    <col min="10754" max="11002" width="8.85546875" style="1"/>
    <col min="11003" max="11003" width="5.85546875" style="1" customWidth="1"/>
    <col min="11004" max="11004" width="37" style="1" customWidth="1"/>
    <col min="11005" max="11005" width="9.7109375" style="1" customWidth="1"/>
    <col min="11006" max="11006" width="10.7109375" style="1" customWidth="1"/>
    <col min="11007" max="11007" width="10.85546875" style="1" customWidth="1"/>
    <col min="11008" max="11008" width="17.85546875" style="1" customWidth="1"/>
    <col min="11009" max="11009" width="18.5703125" style="1" customWidth="1"/>
    <col min="11010" max="11258" width="8.85546875" style="1"/>
    <col min="11259" max="11259" width="5.85546875" style="1" customWidth="1"/>
    <col min="11260" max="11260" width="37" style="1" customWidth="1"/>
    <col min="11261" max="11261" width="9.7109375" style="1" customWidth="1"/>
    <col min="11262" max="11262" width="10.7109375" style="1" customWidth="1"/>
    <col min="11263" max="11263" width="10.85546875" style="1" customWidth="1"/>
    <col min="11264" max="11264" width="17.85546875" style="1" customWidth="1"/>
    <col min="11265" max="11265" width="18.5703125" style="1" customWidth="1"/>
    <col min="11266" max="11514" width="8.85546875" style="1"/>
    <col min="11515" max="11515" width="5.85546875" style="1" customWidth="1"/>
    <col min="11516" max="11516" width="37" style="1" customWidth="1"/>
    <col min="11517" max="11517" width="9.7109375" style="1" customWidth="1"/>
    <col min="11518" max="11518" width="10.7109375" style="1" customWidth="1"/>
    <col min="11519" max="11519" width="10.85546875" style="1" customWidth="1"/>
    <col min="11520" max="11520" width="17.85546875" style="1" customWidth="1"/>
    <col min="11521" max="11521" width="18.5703125" style="1" customWidth="1"/>
    <col min="11522" max="11770" width="8.85546875" style="1"/>
    <col min="11771" max="11771" width="5.85546875" style="1" customWidth="1"/>
    <col min="11772" max="11772" width="37" style="1" customWidth="1"/>
    <col min="11773" max="11773" width="9.7109375" style="1" customWidth="1"/>
    <col min="11774" max="11774" width="10.7109375" style="1" customWidth="1"/>
    <col min="11775" max="11775" width="10.85546875" style="1" customWidth="1"/>
    <col min="11776" max="11776" width="17.85546875" style="1" customWidth="1"/>
    <col min="11777" max="11777" width="18.5703125" style="1" customWidth="1"/>
    <col min="11778" max="12026" width="8.85546875" style="1"/>
    <col min="12027" max="12027" width="5.85546875" style="1" customWidth="1"/>
    <col min="12028" max="12028" width="37" style="1" customWidth="1"/>
    <col min="12029" max="12029" width="9.7109375" style="1" customWidth="1"/>
    <col min="12030" max="12030" width="10.7109375" style="1" customWidth="1"/>
    <col min="12031" max="12031" width="10.85546875" style="1" customWidth="1"/>
    <col min="12032" max="12032" width="17.85546875" style="1" customWidth="1"/>
    <col min="12033" max="12033" width="18.5703125" style="1" customWidth="1"/>
    <col min="12034" max="12282" width="8.85546875" style="1"/>
    <col min="12283" max="12283" width="5.85546875" style="1" customWidth="1"/>
    <col min="12284" max="12284" width="37" style="1" customWidth="1"/>
    <col min="12285" max="12285" width="9.7109375" style="1" customWidth="1"/>
    <col min="12286" max="12286" width="10.7109375" style="1" customWidth="1"/>
    <col min="12287" max="12287" width="10.85546875" style="1" customWidth="1"/>
    <col min="12288" max="12288" width="17.85546875" style="1" customWidth="1"/>
    <col min="12289" max="12289" width="18.5703125" style="1" customWidth="1"/>
    <col min="12290" max="12538" width="8.85546875" style="1"/>
    <col min="12539" max="12539" width="5.85546875" style="1" customWidth="1"/>
    <col min="12540" max="12540" width="37" style="1" customWidth="1"/>
    <col min="12541" max="12541" width="9.7109375" style="1" customWidth="1"/>
    <col min="12542" max="12542" width="10.7109375" style="1" customWidth="1"/>
    <col min="12543" max="12543" width="10.85546875" style="1" customWidth="1"/>
    <col min="12544" max="12544" width="17.85546875" style="1" customWidth="1"/>
    <col min="12545" max="12545" width="18.5703125" style="1" customWidth="1"/>
    <col min="12546" max="12794" width="8.85546875" style="1"/>
    <col min="12795" max="12795" width="5.85546875" style="1" customWidth="1"/>
    <col min="12796" max="12796" width="37" style="1" customWidth="1"/>
    <col min="12797" max="12797" width="9.7109375" style="1" customWidth="1"/>
    <col min="12798" max="12798" width="10.7109375" style="1" customWidth="1"/>
    <col min="12799" max="12799" width="10.85546875" style="1" customWidth="1"/>
    <col min="12800" max="12800" width="17.85546875" style="1" customWidth="1"/>
    <col min="12801" max="12801" width="18.5703125" style="1" customWidth="1"/>
    <col min="12802" max="13050" width="8.85546875" style="1"/>
    <col min="13051" max="13051" width="5.85546875" style="1" customWidth="1"/>
    <col min="13052" max="13052" width="37" style="1" customWidth="1"/>
    <col min="13053" max="13053" width="9.7109375" style="1" customWidth="1"/>
    <col min="13054" max="13054" width="10.7109375" style="1" customWidth="1"/>
    <col min="13055" max="13055" width="10.85546875" style="1" customWidth="1"/>
    <col min="13056" max="13056" width="17.85546875" style="1" customWidth="1"/>
    <col min="13057" max="13057" width="18.5703125" style="1" customWidth="1"/>
    <col min="13058" max="13306" width="8.85546875" style="1"/>
    <col min="13307" max="13307" width="5.85546875" style="1" customWidth="1"/>
    <col min="13308" max="13308" width="37" style="1" customWidth="1"/>
    <col min="13309" max="13309" width="9.7109375" style="1" customWidth="1"/>
    <col min="13310" max="13310" width="10.7109375" style="1" customWidth="1"/>
    <col min="13311" max="13311" width="10.85546875" style="1" customWidth="1"/>
    <col min="13312" max="13312" width="17.85546875" style="1" customWidth="1"/>
    <col min="13313" max="13313" width="18.5703125" style="1" customWidth="1"/>
    <col min="13314" max="13562" width="8.85546875" style="1"/>
    <col min="13563" max="13563" width="5.85546875" style="1" customWidth="1"/>
    <col min="13564" max="13564" width="37" style="1" customWidth="1"/>
    <col min="13565" max="13565" width="9.7109375" style="1" customWidth="1"/>
    <col min="13566" max="13566" width="10.7109375" style="1" customWidth="1"/>
    <col min="13567" max="13567" width="10.85546875" style="1" customWidth="1"/>
    <col min="13568" max="13568" width="17.85546875" style="1" customWidth="1"/>
    <col min="13569" max="13569" width="18.5703125" style="1" customWidth="1"/>
    <col min="13570" max="13818" width="8.85546875" style="1"/>
    <col min="13819" max="13819" width="5.85546875" style="1" customWidth="1"/>
    <col min="13820" max="13820" width="37" style="1" customWidth="1"/>
    <col min="13821" max="13821" width="9.7109375" style="1" customWidth="1"/>
    <col min="13822" max="13822" width="10.7109375" style="1" customWidth="1"/>
    <col min="13823" max="13823" width="10.85546875" style="1" customWidth="1"/>
    <col min="13824" max="13824" width="17.85546875" style="1" customWidth="1"/>
    <col min="13825" max="13825" width="18.5703125" style="1" customWidth="1"/>
    <col min="13826" max="14074" width="8.85546875" style="1"/>
    <col min="14075" max="14075" width="5.85546875" style="1" customWidth="1"/>
    <col min="14076" max="14076" width="37" style="1" customWidth="1"/>
    <col min="14077" max="14077" width="9.7109375" style="1" customWidth="1"/>
    <col min="14078" max="14078" width="10.7109375" style="1" customWidth="1"/>
    <col min="14079" max="14079" width="10.85546875" style="1" customWidth="1"/>
    <col min="14080" max="14080" width="17.85546875" style="1" customWidth="1"/>
    <col min="14081" max="14081" width="18.5703125" style="1" customWidth="1"/>
    <col min="14082" max="14330" width="8.85546875" style="1"/>
    <col min="14331" max="14331" width="5.85546875" style="1" customWidth="1"/>
    <col min="14332" max="14332" width="37" style="1" customWidth="1"/>
    <col min="14333" max="14333" width="9.7109375" style="1" customWidth="1"/>
    <col min="14334" max="14334" width="10.7109375" style="1" customWidth="1"/>
    <col min="14335" max="14335" width="10.85546875" style="1" customWidth="1"/>
    <col min="14336" max="14336" width="17.85546875" style="1" customWidth="1"/>
    <col min="14337" max="14337" width="18.5703125" style="1" customWidth="1"/>
    <col min="14338" max="14586" width="8.85546875" style="1"/>
    <col min="14587" max="14587" width="5.85546875" style="1" customWidth="1"/>
    <col min="14588" max="14588" width="37" style="1" customWidth="1"/>
    <col min="14589" max="14589" width="9.7109375" style="1" customWidth="1"/>
    <col min="14590" max="14590" width="10.7109375" style="1" customWidth="1"/>
    <col min="14591" max="14591" width="10.85546875" style="1" customWidth="1"/>
    <col min="14592" max="14592" width="17.85546875" style="1" customWidth="1"/>
    <col min="14593" max="14593" width="18.5703125" style="1" customWidth="1"/>
    <col min="14594" max="14842" width="8.85546875" style="1"/>
    <col min="14843" max="14843" width="5.85546875" style="1" customWidth="1"/>
    <col min="14844" max="14844" width="37" style="1" customWidth="1"/>
    <col min="14845" max="14845" width="9.7109375" style="1" customWidth="1"/>
    <col min="14846" max="14846" width="10.7109375" style="1" customWidth="1"/>
    <col min="14847" max="14847" width="10.85546875" style="1" customWidth="1"/>
    <col min="14848" max="14848" width="17.85546875" style="1" customWidth="1"/>
    <col min="14849" max="14849" width="18.5703125" style="1" customWidth="1"/>
    <col min="14850" max="15098" width="8.85546875" style="1"/>
    <col min="15099" max="15099" width="5.85546875" style="1" customWidth="1"/>
    <col min="15100" max="15100" width="37" style="1" customWidth="1"/>
    <col min="15101" max="15101" width="9.7109375" style="1" customWidth="1"/>
    <col min="15102" max="15102" width="10.7109375" style="1" customWidth="1"/>
    <col min="15103" max="15103" width="10.85546875" style="1" customWidth="1"/>
    <col min="15104" max="15104" width="17.85546875" style="1" customWidth="1"/>
    <col min="15105" max="15105" width="18.5703125" style="1" customWidth="1"/>
    <col min="15106" max="15354" width="8.85546875" style="1"/>
    <col min="15355" max="15355" width="5.85546875" style="1" customWidth="1"/>
    <col min="15356" max="15356" width="37" style="1" customWidth="1"/>
    <col min="15357" max="15357" width="9.7109375" style="1" customWidth="1"/>
    <col min="15358" max="15358" width="10.7109375" style="1" customWidth="1"/>
    <col min="15359" max="15359" width="10.85546875" style="1" customWidth="1"/>
    <col min="15360" max="15360" width="17.85546875" style="1" customWidth="1"/>
    <col min="15361" max="15361" width="18.5703125" style="1" customWidth="1"/>
    <col min="15362" max="15610" width="8.85546875" style="1"/>
    <col min="15611" max="15611" width="5.85546875" style="1" customWidth="1"/>
    <col min="15612" max="15612" width="37" style="1" customWidth="1"/>
    <col min="15613" max="15613" width="9.7109375" style="1" customWidth="1"/>
    <col min="15614" max="15614" width="10.7109375" style="1" customWidth="1"/>
    <col min="15615" max="15615" width="10.85546875" style="1" customWidth="1"/>
    <col min="15616" max="15616" width="17.85546875" style="1" customWidth="1"/>
    <col min="15617" max="15617" width="18.5703125" style="1" customWidth="1"/>
    <col min="15618" max="15866" width="8.85546875" style="1"/>
    <col min="15867" max="15867" width="5.85546875" style="1" customWidth="1"/>
    <col min="15868" max="15868" width="37" style="1" customWidth="1"/>
    <col min="15869" max="15869" width="9.7109375" style="1" customWidth="1"/>
    <col min="15870" max="15870" width="10.7109375" style="1" customWidth="1"/>
    <col min="15871" max="15871" width="10.85546875" style="1" customWidth="1"/>
    <col min="15872" max="15872" width="17.85546875" style="1" customWidth="1"/>
    <col min="15873" max="15873" width="18.5703125" style="1" customWidth="1"/>
    <col min="15874" max="16122" width="8.85546875" style="1"/>
    <col min="16123" max="16123" width="5.85546875" style="1" customWidth="1"/>
    <col min="16124" max="16124" width="37" style="1" customWidth="1"/>
    <col min="16125" max="16125" width="9.7109375" style="1" customWidth="1"/>
    <col min="16126" max="16126" width="10.7109375" style="1" customWidth="1"/>
    <col min="16127" max="16127" width="10.85546875" style="1" customWidth="1"/>
    <col min="16128" max="16128" width="17.85546875" style="1" customWidth="1"/>
    <col min="16129" max="16129" width="18.5703125" style="1" customWidth="1"/>
    <col min="16130" max="16384" width="8.85546875" style="1"/>
  </cols>
  <sheetData>
    <row r="1" spans="1:7" ht="48" hidden="1" customHeight="1" outlineLevel="1" x14ac:dyDescent="0.2">
      <c r="E1" s="75" t="s">
        <v>0</v>
      </c>
      <c r="F1" s="75"/>
      <c r="G1" s="75"/>
    </row>
    <row r="2" spans="1:7" hidden="1" outlineLevel="1" x14ac:dyDescent="0.2">
      <c r="B2" s="3"/>
      <c r="C2" s="3"/>
      <c r="D2" s="3"/>
      <c r="E2" s="3"/>
      <c r="F2" s="3"/>
      <c r="G2" s="3"/>
    </row>
    <row r="3" spans="1:7" hidden="1" outlineLevel="1" x14ac:dyDescent="0.2">
      <c r="B3" s="3"/>
      <c r="C3" s="3"/>
      <c r="D3" s="38" t="s">
        <v>1</v>
      </c>
      <c r="E3" s="3"/>
      <c r="F3" s="3"/>
      <c r="G3" s="3"/>
    </row>
    <row r="4" spans="1:7" hidden="1" outlineLevel="1" x14ac:dyDescent="0.2">
      <c r="B4" s="4"/>
      <c r="C4" s="4"/>
      <c r="D4" s="39" t="s">
        <v>2</v>
      </c>
      <c r="E4" s="4"/>
      <c r="F4" s="4"/>
      <c r="G4" s="4"/>
    </row>
    <row r="5" spans="1:7" hidden="1" outlineLevel="1" x14ac:dyDescent="0.2">
      <c r="B5" s="76" t="s">
        <v>138</v>
      </c>
      <c r="C5" s="76"/>
      <c r="D5" s="76"/>
      <c r="E5" s="76"/>
      <c r="F5" s="76"/>
      <c r="G5" s="76"/>
    </row>
    <row r="6" spans="1:7" hidden="1" outlineLevel="1" x14ac:dyDescent="0.2">
      <c r="B6" s="40" t="s">
        <v>3</v>
      </c>
      <c r="C6" s="4"/>
      <c r="D6" s="4"/>
      <c r="E6" s="4"/>
      <c r="F6" s="4"/>
      <c r="G6" s="5" t="s">
        <v>4</v>
      </c>
    </row>
    <row r="7" spans="1:7" hidden="1" outlineLevel="1" x14ac:dyDescent="0.2">
      <c r="B7" s="3"/>
      <c r="C7" s="3"/>
      <c r="D7" s="3"/>
      <c r="E7" s="3"/>
      <c r="F7" s="3"/>
      <c r="G7" s="3"/>
    </row>
    <row r="8" spans="1:7" s="8" customFormat="1" hidden="1" outlineLevel="1" x14ac:dyDescent="0.2">
      <c r="A8" s="6" t="s">
        <v>5</v>
      </c>
      <c r="B8" s="7"/>
      <c r="C8" s="7"/>
      <c r="D8" s="34" t="s">
        <v>6</v>
      </c>
      <c r="E8" s="3"/>
      <c r="F8" s="7"/>
      <c r="G8" s="7"/>
    </row>
    <row r="9" spans="1:7" s="8" customFormat="1" hidden="1" outlineLevel="1" x14ac:dyDescent="0.2">
      <c r="A9" s="6" t="s">
        <v>7</v>
      </c>
      <c r="B9" s="6"/>
      <c r="C9" s="6"/>
      <c r="D9" s="6"/>
      <c r="E9" s="6"/>
      <c r="F9" s="6"/>
      <c r="G9" s="6"/>
    </row>
    <row r="10" spans="1:7" s="8" customFormat="1" ht="10.15" hidden="1" customHeight="1" outlineLevel="1" x14ac:dyDescent="0.2">
      <c r="A10" s="7"/>
      <c r="B10" s="7"/>
      <c r="C10" s="9" t="s">
        <v>8</v>
      </c>
      <c r="D10" s="10"/>
      <c r="E10" s="7"/>
      <c r="F10" s="7"/>
      <c r="G10" s="11"/>
    </row>
    <row r="11" spans="1:7" s="8" customFormat="1" hidden="1" outlineLevel="1" x14ac:dyDescent="0.2">
      <c r="A11" s="70" t="s">
        <v>9</v>
      </c>
      <c r="B11" s="70"/>
      <c r="C11" s="70"/>
      <c r="D11" s="70"/>
      <c r="E11" s="70"/>
      <c r="F11" s="70"/>
      <c r="G11" s="70"/>
    </row>
    <row r="12" spans="1:7" s="8" customFormat="1" ht="12.75" hidden="1" customHeight="1" outlineLevel="1" x14ac:dyDescent="0.2">
      <c r="A12" s="77" t="s">
        <v>10</v>
      </c>
      <c r="B12" s="77"/>
      <c r="C12" s="77"/>
      <c r="D12" s="77"/>
      <c r="E12" s="77"/>
      <c r="F12" s="77"/>
      <c r="G12" s="77"/>
    </row>
    <row r="13" spans="1:7" s="8" customFormat="1" hidden="1" outlineLevel="1" x14ac:dyDescent="0.2">
      <c r="A13" s="70" t="s">
        <v>11</v>
      </c>
      <c r="B13" s="70"/>
      <c r="C13" s="70"/>
      <c r="D13" s="70"/>
      <c r="E13" s="70"/>
      <c r="F13" s="70"/>
      <c r="G13" s="70"/>
    </row>
    <row r="14" spans="1:7" s="8" customFormat="1" hidden="1" outlineLevel="1" x14ac:dyDescent="0.2">
      <c r="A14" s="70" t="s">
        <v>12</v>
      </c>
      <c r="B14" s="70"/>
      <c r="C14" s="70"/>
      <c r="D14" s="70"/>
      <c r="E14" s="70"/>
      <c r="F14" s="70"/>
      <c r="G14" s="70"/>
    </row>
    <row r="15" spans="1:7" s="8" customFormat="1" hidden="1" outlineLevel="1" x14ac:dyDescent="0.2">
      <c r="A15" s="70" t="s">
        <v>13</v>
      </c>
      <c r="B15" s="70"/>
      <c r="C15" s="70"/>
      <c r="D15" s="70"/>
      <c r="E15" s="70"/>
      <c r="F15" s="70"/>
      <c r="G15" s="70"/>
    </row>
    <row r="16" spans="1:7" s="8" customFormat="1" hidden="1" outlineLevel="1" x14ac:dyDescent="0.2">
      <c r="A16" s="71" t="s">
        <v>14</v>
      </c>
      <c r="B16" s="70"/>
      <c r="C16" s="70"/>
      <c r="D16" s="70"/>
      <c r="E16" s="70"/>
      <c r="F16" s="70"/>
      <c r="G16" s="70"/>
    </row>
    <row r="17" spans="1:7" s="8" customFormat="1" hidden="1" outlineLevel="1" x14ac:dyDescent="0.2">
      <c r="A17" s="70" t="s">
        <v>15</v>
      </c>
      <c r="B17" s="70"/>
      <c r="C17" s="70"/>
      <c r="D17" s="70"/>
      <c r="E17" s="70"/>
      <c r="F17" s="70"/>
      <c r="G17" s="70"/>
    </row>
    <row r="18" spans="1:7" s="8" customFormat="1" hidden="1" outlineLevel="1" x14ac:dyDescent="0.2">
      <c r="A18" s="72" t="s">
        <v>16</v>
      </c>
      <c r="B18" s="72"/>
      <c r="C18" s="7"/>
      <c r="D18" s="41"/>
      <c r="E18" s="3"/>
      <c r="F18" s="3"/>
      <c r="G18" s="3"/>
    </row>
    <row r="19" spans="1:7" s="8" customFormat="1" outlineLevel="1" x14ac:dyDescent="0.2">
      <c r="A19" s="63"/>
      <c r="B19" s="63"/>
      <c r="C19" s="7"/>
      <c r="D19" s="41"/>
      <c r="E19" s="3"/>
      <c r="F19" s="3"/>
      <c r="G19" s="64" t="s">
        <v>139</v>
      </c>
    </row>
    <row r="20" spans="1:7" s="13" customFormat="1" ht="27" customHeight="1" x14ac:dyDescent="0.2">
      <c r="A20" s="73" t="s">
        <v>17</v>
      </c>
      <c r="B20" s="73"/>
      <c r="C20" s="73"/>
      <c r="D20" s="73"/>
      <c r="E20" s="73"/>
      <c r="F20" s="73"/>
      <c r="G20" s="73"/>
    </row>
    <row r="21" spans="1:7" s="13" customFormat="1" ht="15" x14ac:dyDescent="0.25">
      <c r="A21" s="14"/>
      <c r="B21" s="74" t="s">
        <v>18</v>
      </c>
      <c r="C21" s="74"/>
      <c r="D21" s="74"/>
      <c r="E21" s="74"/>
      <c r="F21" s="74"/>
      <c r="G21" s="74"/>
    </row>
    <row r="22" spans="1:7" ht="10.5" customHeight="1" collapsed="1" x14ac:dyDescent="0.2">
      <c r="A22" s="15"/>
      <c r="B22" s="35"/>
      <c r="C22" s="35"/>
      <c r="D22" s="35"/>
      <c r="E22" s="35"/>
      <c r="F22" s="35" t="s">
        <v>19</v>
      </c>
      <c r="G22" s="35"/>
    </row>
    <row r="23" spans="1:7" s="12" customFormat="1" ht="42.75" customHeight="1" x14ac:dyDescent="0.2">
      <c r="A23" s="16"/>
      <c r="B23" s="17" t="s">
        <v>20</v>
      </c>
      <c r="C23" s="65" t="s">
        <v>21</v>
      </c>
      <c r="D23" s="65"/>
      <c r="E23" s="18" t="s">
        <v>22</v>
      </c>
      <c r="F23" s="42"/>
      <c r="G23" s="18" t="s">
        <v>23</v>
      </c>
    </row>
    <row r="24" spans="1:7" s="12" customFormat="1" x14ac:dyDescent="0.2">
      <c r="A24" s="16"/>
      <c r="B24" s="66" t="s">
        <v>24</v>
      </c>
      <c r="C24" s="66"/>
      <c r="D24" s="66"/>
      <c r="E24" s="66"/>
      <c r="F24" s="66"/>
      <c r="G24" s="66"/>
    </row>
    <row r="25" spans="1:7" s="12" customFormat="1" x14ac:dyDescent="0.2">
      <c r="A25" s="16"/>
      <c r="B25" s="20" t="s">
        <v>25</v>
      </c>
      <c r="C25" s="20"/>
      <c r="D25" s="20"/>
      <c r="E25" s="20"/>
      <c r="F25" s="20"/>
      <c r="G25" s="20"/>
    </row>
    <row r="26" spans="1:7" s="12" customFormat="1" x14ac:dyDescent="0.2">
      <c r="A26" s="16"/>
      <c r="B26" s="22" t="s">
        <v>26</v>
      </c>
      <c r="C26" s="23">
        <v>2</v>
      </c>
      <c r="D26" s="36">
        <v>0.12730000000000002</v>
      </c>
      <c r="E26" s="24" t="s">
        <v>27</v>
      </c>
      <c r="F26" s="19"/>
      <c r="G26" s="19">
        <v>263.12</v>
      </c>
    </row>
    <row r="27" spans="1:7" s="12" customFormat="1" hidden="1" x14ac:dyDescent="0.2">
      <c r="A27" s="16"/>
      <c r="B27" s="22"/>
      <c r="C27" s="23"/>
      <c r="D27" s="43"/>
      <c r="E27" s="24"/>
      <c r="F27" s="19"/>
      <c r="G27" s="19"/>
    </row>
    <row r="28" spans="1:7" s="12" customFormat="1" x14ac:dyDescent="0.2">
      <c r="A28" s="16"/>
      <c r="B28" s="44" t="s">
        <v>28</v>
      </c>
      <c r="C28" s="23"/>
      <c r="D28" s="19"/>
      <c r="E28" s="24"/>
      <c r="F28" s="19"/>
      <c r="G28" s="19"/>
    </row>
    <row r="29" spans="1:7" s="12" customFormat="1" x14ac:dyDescent="0.2">
      <c r="A29" s="16"/>
      <c r="B29" s="22" t="s">
        <v>29</v>
      </c>
      <c r="C29" s="23">
        <v>1</v>
      </c>
      <c r="D29" s="36">
        <v>2.5644999999999998</v>
      </c>
      <c r="E29" s="24" t="s">
        <v>30</v>
      </c>
      <c r="F29" s="19"/>
      <c r="G29" s="19">
        <v>1211.94</v>
      </c>
    </row>
    <row r="30" spans="1:7" s="12" customFormat="1" x14ac:dyDescent="0.2">
      <c r="A30" s="16"/>
      <c r="B30" s="22" t="s">
        <v>145</v>
      </c>
      <c r="C30" s="23">
        <v>1</v>
      </c>
      <c r="D30" s="36">
        <v>1</v>
      </c>
      <c r="E30" s="24" t="s">
        <v>42</v>
      </c>
      <c r="F30" s="19">
        <v>118.78177500000001</v>
      </c>
      <c r="G30" s="19">
        <v>118.78177500000001</v>
      </c>
    </row>
    <row r="31" spans="1:7" s="12" customFormat="1" hidden="1" x14ac:dyDescent="0.2">
      <c r="A31" s="16"/>
      <c r="B31" s="22"/>
      <c r="C31" s="23"/>
      <c r="D31" s="36"/>
      <c r="E31" s="24"/>
      <c r="F31" s="19"/>
      <c r="G31" s="19"/>
    </row>
    <row r="32" spans="1:7" s="12" customFormat="1" x14ac:dyDescent="0.2">
      <c r="A32" s="16"/>
      <c r="B32" s="20" t="s">
        <v>31</v>
      </c>
      <c r="C32" s="23"/>
      <c r="D32" s="19"/>
      <c r="E32" s="24"/>
      <c r="F32" s="19"/>
      <c r="G32" s="19"/>
    </row>
    <row r="33" spans="1:7" s="12" customFormat="1" x14ac:dyDescent="0.2">
      <c r="A33" s="16"/>
      <c r="B33" s="22" t="s">
        <v>26</v>
      </c>
      <c r="C33" s="23">
        <v>2</v>
      </c>
      <c r="D33" s="36">
        <v>3.7939999999999996</v>
      </c>
      <c r="E33" s="24" t="s">
        <v>32</v>
      </c>
      <c r="F33" s="19"/>
      <c r="G33" s="19">
        <v>1073.53</v>
      </c>
    </row>
    <row r="34" spans="1:7" s="12" customFormat="1" x14ac:dyDescent="0.2">
      <c r="A34" s="16"/>
      <c r="B34" s="45" t="s">
        <v>33</v>
      </c>
      <c r="C34" s="20"/>
      <c r="D34" s="20"/>
      <c r="E34" s="20"/>
      <c r="F34" s="20"/>
      <c r="G34" s="20"/>
    </row>
    <row r="35" spans="1:7" s="12" customFormat="1" x14ac:dyDescent="0.2">
      <c r="A35" s="16"/>
      <c r="B35" s="22" t="s">
        <v>34</v>
      </c>
      <c r="C35" s="23">
        <v>2</v>
      </c>
      <c r="D35" s="36">
        <v>0.86420000000000008</v>
      </c>
      <c r="E35" s="24" t="s">
        <v>35</v>
      </c>
      <c r="F35" s="19"/>
      <c r="G35" s="19">
        <v>1789.18</v>
      </c>
    </row>
    <row r="36" spans="1:7" s="12" customFormat="1" ht="24" x14ac:dyDescent="0.2">
      <c r="A36" s="16"/>
      <c r="B36" s="25" t="s">
        <v>36</v>
      </c>
      <c r="C36" s="23">
        <v>1</v>
      </c>
      <c r="D36" s="19">
        <v>146</v>
      </c>
      <c r="E36" s="24" t="s">
        <v>37</v>
      </c>
      <c r="F36" s="19"/>
      <c r="G36" s="19">
        <v>3823.7</v>
      </c>
    </row>
    <row r="37" spans="1:7" s="12" customFormat="1" x14ac:dyDescent="0.2">
      <c r="A37" s="16"/>
      <c r="B37" s="22" t="s">
        <v>38</v>
      </c>
      <c r="C37" s="23">
        <v>2</v>
      </c>
      <c r="D37" s="36">
        <v>5.9170000000000007</v>
      </c>
      <c r="E37" s="24" t="s">
        <v>30</v>
      </c>
      <c r="F37" s="19"/>
      <c r="G37" s="19">
        <v>1145.0999999999999</v>
      </c>
    </row>
    <row r="38" spans="1:7" s="12" customFormat="1" x14ac:dyDescent="0.2">
      <c r="A38" s="16"/>
      <c r="B38" s="22" t="s">
        <v>39</v>
      </c>
      <c r="C38" s="23">
        <v>1</v>
      </c>
      <c r="D38" s="36">
        <v>5.9170000000000007</v>
      </c>
      <c r="E38" s="24" t="s">
        <v>30</v>
      </c>
      <c r="F38" s="19"/>
      <c r="G38" s="19">
        <v>2346.4299999999998</v>
      </c>
    </row>
    <row r="39" spans="1:7" s="12" customFormat="1" x14ac:dyDescent="0.2">
      <c r="A39" s="16"/>
      <c r="B39" s="22" t="s">
        <v>140</v>
      </c>
      <c r="C39" s="23">
        <v>1</v>
      </c>
      <c r="D39" s="43">
        <v>18</v>
      </c>
      <c r="E39" s="24" t="s">
        <v>141</v>
      </c>
      <c r="F39" s="19">
        <v>23.181899999999999</v>
      </c>
      <c r="G39" s="19">
        <v>417.27420000000001</v>
      </c>
    </row>
    <row r="40" spans="1:7" s="12" customFormat="1" x14ac:dyDescent="0.2">
      <c r="A40" s="16"/>
      <c r="B40" s="22" t="s">
        <v>153</v>
      </c>
      <c r="C40" s="23">
        <v>1</v>
      </c>
      <c r="D40" s="43">
        <v>1</v>
      </c>
      <c r="E40" s="24" t="s">
        <v>144</v>
      </c>
      <c r="F40" s="19">
        <v>142.52000000000001</v>
      </c>
      <c r="G40" s="19">
        <v>142.52000000000001</v>
      </c>
    </row>
    <row r="41" spans="1:7" s="12" customFormat="1" hidden="1" x14ac:dyDescent="0.2">
      <c r="A41" s="16"/>
      <c r="B41" s="22"/>
      <c r="C41" s="23"/>
      <c r="D41" s="43"/>
      <c r="E41" s="24"/>
      <c r="F41" s="19"/>
      <c r="G41" s="19"/>
    </row>
    <row r="42" spans="1:7" s="12" customFormat="1" x14ac:dyDescent="0.2">
      <c r="A42" s="16"/>
      <c r="B42" s="20" t="s">
        <v>40</v>
      </c>
      <c r="C42" s="23"/>
      <c r="D42" s="19"/>
      <c r="E42" s="24"/>
      <c r="F42" s="19"/>
      <c r="G42" s="19"/>
    </row>
    <row r="43" spans="1:7" s="12" customFormat="1" x14ac:dyDescent="0.2">
      <c r="A43" s="16"/>
      <c r="B43" s="22" t="s">
        <v>41</v>
      </c>
      <c r="C43" s="23">
        <v>1</v>
      </c>
      <c r="D43" s="23">
        <v>1</v>
      </c>
      <c r="E43" s="24" t="s">
        <v>42</v>
      </c>
      <c r="F43" s="19"/>
      <c r="G43" s="19">
        <v>1219.01</v>
      </c>
    </row>
    <row r="44" spans="1:7" s="12" customFormat="1" hidden="1" x14ac:dyDescent="0.2">
      <c r="A44" s="16"/>
      <c r="B44" s="25" t="s">
        <v>43</v>
      </c>
      <c r="C44" s="23">
        <v>1</v>
      </c>
      <c r="D44" s="23">
        <v>0</v>
      </c>
      <c r="E44" s="24" t="s">
        <v>42</v>
      </c>
      <c r="F44" s="19"/>
      <c r="G44" s="19"/>
    </row>
    <row r="45" spans="1:7" s="12" customFormat="1" hidden="1" x14ac:dyDescent="0.2">
      <c r="A45" s="16"/>
      <c r="B45" s="25"/>
      <c r="C45" s="23"/>
      <c r="D45" s="23"/>
      <c r="E45" s="24"/>
      <c r="F45" s="19"/>
      <c r="G45" s="19"/>
    </row>
    <row r="46" spans="1:7" s="12" customFormat="1" x14ac:dyDescent="0.2">
      <c r="A46" s="16"/>
      <c r="B46" s="28" t="s">
        <v>44</v>
      </c>
      <c r="C46" s="23"/>
      <c r="D46" s="23"/>
      <c r="E46" s="24"/>
      <c r="F46" s="19"/>
      <c r="G46" s="19"/>
    </row>
    <row r="47" spans="1:7" s="12" customFormat="1" x14ac:dyDescent="0.2">
      <c r="A47" s="16"/>
      <c r="B47" s="46" t="s">
        <v>26</v>
      </c>
      <c r="C47" s="23">
        <v>2</v>
      </c>
      <c r="D47" s="19">
        <v>3.7939999999999996</v>
      </c>
      <c r="E47" s="24" t="s">
        <v>32</v>
      </c>
      <c r="F47" s="19"/>
      <c r="G47" s="19">
        <v>1073.53</v>
      </c>
    </row>
    <row r="48" spans="1:7" s="12" customFormat="1" x14ac:dyDescent="0.2">
      <c r="A48" s="16"/>
      <c r="B48" s="28" t="s">
        <v>45</v>
      </c>
      <c r="C48" s="23"/>
      <c r="D48" s="23"/>
      <c r="E48" s="24"/>
      <c r="F48" s="19"/>
      <c r="G48" s="19"/>
    </row>
    <row r="49" spans="1:7" s="12" customFormat="1" x14ac:dyDescent="0.2">
      <c r="A49" s="16"/>
      <c r="B49" s="22" t="s">
        <v>46</v>
      </c>
      <c r="C49" s="23">
        <v>2</v>
      </c>
      <c r="D49" s="36">
        <v>0.13550000000000001</v>
      </c>
      <c r="E49" s="24" t="s">
        <v>27</v>
      </c>
      <c r="F49" s="19"/>
      <c r="G49" s="19">
        <v>342</v>
      </c>
    </row>
    <row r="50" spans="1:7" s="12" customFormat="1" ht="25.5" customHeight="1" x14ac:dyDescent="0.2">
      <c r="A50" s="16"/>
      <c r="B50" s="67" t="s">
        <v>47</v>
      </c>
      <c r="C50" s="68"/>
      <c r="D50" s="68"/>
      <c r="E50" s="69"/>
      <c r="F50" s="19"/>
      <c r="G50" s="19"/>
    </row>
    <row r="51" spans="1:7" s="12" customFormat="1" x14ac:dyDescent="0.2">
      <c r="A51" s="16"/>
      <c r="B51" s="22" t="s">
        <v>48</v>
      </c>
      <c r="C51" s="23">
        <v>2</v>
      </c>
      <c r="D51" s="36">
        <v>0.13550000000000001</v>
      </c>
      <c r="E51" s="47" t="s">
        <v>49</v>
      </c>
      <c r="F51" s="19"/>
      <c r="G51" s="19">
        <v>357.85</v>
      </c>
    </row>
    <row r="52" spans="1:7" s="12" customFormat="1" x14ac:dyDescent="0.2">
      <c r="A52" s="16"/>
      <c r="B52" s="22" t="s">
        <v>149</v>
      </c>
      <c r="C52" s="23">
        <v>1</v>
      </c>
      <c r="D52" s="23">
        <v>3</v>
      </c>
      <c r="E52" s="47" t="s">
        <v>42</v>
      </c>
      <c r="F52" s="19">
        <v>45.806666666666665</v>
      </c>
      <c r="G52" s="19">
        <v>137.41999999999999</v>
      </c>
    </row>
    <row r="53" spans="1:7" s="12" customFormat="1" x14ac:dyDescent="0.2">
      <c r="A53" s="16"/>
      <c r="B53" s="22" t="s">
        <v>152</v>
      </c>
      <c r="C53" s="23">
        <v>1</v>
      </c>
      <c r="D53" s="23">
        <v>1</v>
      </c>
      <c r="E53" s="47" t="s">
        <v>42</v>
      </c>
      <c r="F53" s="19">
        <v>536.19000000000005</v>
      </c>
      <c r="G53" s="19">
        <v>536.19000000000005</v>
      </c>
    </row>
    <row r="54" spans="1:7" s="12" customFormat="1" hidden="1" x14ac:dyDescent="0.2">
      <c r="A54" s="16"/>
      <c r="B54" s="22"/>
      <c r="C54" s="23"/>
      <c r="D54" s="43"/>
      <c r="E54" s="47"/>
      <c r="F54" s="19"/>
      <c r="G54" s="19"/>
    </row>
    <row r="55" spans="1:7" s="12" customFormat="1" hidden="1" x14ac:dyDescent="0.2">
      <c r="A55" s="16"/>
      <c r="B55" s="22"/>
      <c r="C55" s="23"/>
      <c r="D55" s="23"/>
      <c r="E55" s="47"/>
      <c r="F55" s="19"/>
      <c r="G55" s="19"/>
    </row>
    <row r="56" spans="1:7" s="12" customFormat="1" x14ac:dyDescent="0.2">
      <c r="A56" s="16"/>
      <c r="B56" s="28" t="s">
        <v>50</v>
      </c>
      <c r="C56" s="23"/>
      <c r="D56" s="23"/>
      <c r="E56" s="24"/>
      <c r="F56" s="19"/>
      <c r="G56" s="19"/>
    </row>
    <row r="57" spans="1:7" s="12" customFormat="1" x14ac:dyDescent="0.2">
      <c r="A57" s="16"/>
      <c r="B57" s="22" t="s">
        <v>154</v>
      </c>
      <c r="C57" s="23">
        <v>1</v>
      </c>
      <c r="D57" s="23">
        <v>1</v>
      </c>
      <c r="E57" s="24" t="s">
        <v>144</v>
      </c>
      <c r="F57" s="19">
        <v>136.46</v>
      </c>
      <c r="G57" s="19">
        <v>136.46</v>
      </c>
    </row>
    <row r="58" spans="1:7" s="12" customFormat="1" x14ac:dyDescent="0.2">
      <c r="A58" s="16"/>
      <c r="B58" s="22" t="s">
        <v>148</v>
      </c>
      <c r="C58" s="23">
        <v>1</v>
      </c>
      <c r="D58" s="19">
        <v>0.36</v>
      </c>
      <c r="E58" s="24" t="s">
        <v>109</v>
      </c>
      <c r="F58" s="19">
        <v>867.19444444444446</v>
      </c>
      <c r="G58" s="19">
        <v>312.19</v>
      </c>
    </row>
    <row r="59" spans="1:7" s="12" customFormat="1" hidden="1" x14ac:dyDescent="0.2">
      <c r="A59" s="16"/>
      <c r="B59" s="22" t="s">
        <v>51</v>
      </c>
      <c r="C59" s="23">
        <v>1</v>
      </c>
      <c r="D59" s="43"/>
      <c r="E59" s="24">
        <v>0</v>
      </c>
      <c r="F59" s="19"/>
      <c r="G59" s="19"/>
    </row>
    <row r="60" spans="1:7" s="12" customFormat="1" x14ac:dyDescent="0.2">
      <c r="A60" s="16"/>
      <c r="B60" s="48" t="s">
        <v>52</v>
      </c>
      <c r="C60" s="20"/>
      <c r="D60" s="20"/>
      <c r="E60" s="20"/>
      <c r="F60" s="20"/>
      <c r="G60" s="20"/>
    </row>
    <row r="61" spans="1:7" s="12" customFormat="1" x14ac:dyDescent="0.2">
      <c r="A61" s="16"/>
      <c r="B61" s="22" t="s">
        <v>53</v>
      </c>
      <c r="C61" s="23">
        <v>12</v>
      </c>
      <c r="D61" s="36">
        <v>0.13550000000000001</v>
      </c>
      <c r="E61" s="24" t="s">
        <v>54</v>
      </c>
      <c r="F61" s="19"/>
      <c r="G61" s="19">
        <v>7379.78</v>
      </c>
    </row>
    <row r="62" spans="1:7" s="12" customFormat="1" x14ac:dyDescent="0.2">
      <c r="A62" s="16"/>
      <c r="B62" s="22" t="s">
        <v>55</v>
      </c>
      <c r="C62" s="23">
        <v>12</v>
      </c>
      <c r="D62" s="24">
        <v>0.84799999999999998</v>
      </c>
      <c r="E62" s="24" t="s">
        <v>54</v>
      </c>
      <c r="F62" s="19"/>
      <c r="G62" s="24">
        <v>18563.61</v>
      </c>
    </row>
    <row r="63" spans="1:7" s="12" customFormat="1" x14ac:dyDescent="0.2">
      <c r="A63" s="16"/>
      <c r="B63" s="22" t="s">
        <v>56</v>
      </c>
      <c r="C63" s="23">
        <v>12</v>
      </c>
      <c r="D63" s="23">
        <v>3</v>
      </c>
      <c r="E63" s="24" t="s">
        <v>42</v>
      </c>
      <c r="F63" s="19"/>
      <c r="G63" s="24">
        <v>39600</v>
      </c>
    </row>
    <row r="64" spans="1:7" s="12" customFormat="1" x14ac:dyDescent="0.2">
      <c r="A64" s="16"/>
      <c r="B64" s="22" t="s">
        <v>57</v>
      </c>
      <c r="C64" s="23">
        <v>1</v>
      </c>
      <c r="D64" s="19">
        <v>7.8</v>
      </c>
      <c r="E64" s="24" t="s">
        <v>58</v>
      </c>
      <c r="F64" s="19"/>
      <c r="G64" s="19">
        <v>11923.9</v>
      </c>
    </row>
    <row r="65" spans="1:7" s="12" customFormat="1" x14ac:dyDescent="0.2">
      <c r="A65" s="16"/>
      <c r="B65" s="22" t="s">
        <v>59</v>
      </c>
      <c r="C65" s="23">
        <v>1</v>
      </c>
      <c r="D65" s="19">
        <v>74.55</v>
      </c>
      <c r="E65" s="24" t="s">
        <v>60</v>
      </c>
      <c r="F65" s="19"/>
      <c r="G65" s="19">
        <v>28180.76</v>
      </c>
    </row>
    <row r="66" spans="1:7" s="12" customFormat="1" x14ac:dyDescent="0.2">
      <c r="A66" s="16"/>
      <c r="B66" s="22" t="s">
        <v>61</v>
      </c>
      <c r="C66" s="23">
        <v>1</v>
      </c>
      <c r="D66" s="19">
        <v>7.8</v>
      </c>
      <c r="E66" s="24" t="s">
        <v>62</v>
      </c>
      <c r="F66" s="19"/>
      <c r="G66" s="19">
        <v>84.48</v>
      </c>
    </row>
    <row r="67" spans="1:7" s="12" customFormat="1" x14ac:dyDescent="0.2">
      <c r="A67" s="16"/>
      <c r="B67" s="22" t="s">
        <v>63</v>
      </c>
      <c r="C67" s="23">
        <v>1</v>
      </c>
      <c r="D67" s="19">
        <v>7.8</v>
      </c>
      <c r="E67" s="24" t="s">
        <v>62</v>
      </c>
      <c r="F67" s="19"/>
      <c r="G67" s="19">
        <v>5016.25</v>
      </c>
    </row>
    <row r="68" spans="1:7" s="12" customFormat="1" x14ac:dyDescent="0.2">
      <c r="A68" s="16"/>
      <c r="B68" s="22" t="s">
        <v>64</v>
      </c>
      <c r="C68" s="23">
        <v>1</v>
      </c>
      <c r="D68" s="19">
        <v>12</v>
      </c>
      <c r="E68" s="24" t="s">
        <v>65</v>
      </c>
      <c r="F68" s="19"/>
      <c r="G68" s="19">
        <v>2723.77</v>
      </c>
    </row>
    <row r="69" spans="1:7" s="12" customFormat="1" x14ac:dyDescent="0.2">
      <c r="A69" s="16"/>
      <c r="B69" s="22" t="s">
        <v>66</v>
      </c>
      <c r="C69" s="23">
        <v>1</v>
      </c>
      <c r="D69" s="23">
        <v>2</v>
      </c>
      <c r="E69" s="24" t="s">
        <v>42</v>
      </c>
      <c r="F69" s="19"/>
      <c r="G69" s="19">
        <v>3350.2</v>
      </c>
    </row>
    <row r="70" spans="1:7" s="12" customFormat="1" hidden="1" x14ac:dyDescent="0.2">
      <c r="A70" s="16"/>
      <c r="B70" s="22"/>
      <c r="C70" s="23"/>
      <c r="D70" s="23"/>
      <c r="E70" s="24"/>
      <c r="F70" s="19"/>
      <c r="G70" s="19"/>
    </row>
    <row r="71" spans="1:7" s="12" customFormat="1" ht="25.5" customHeight="1" x14ac:dyDescent="0.2">
      <c r="A71" s="16"/>
      <c r="B71" s="67" t="s">
        <v>67</v>
      </c>
      <c r="C71" s="68"/>
      <c r="D71" s="68"/>
      <c r="E71" s="69"/>
      <c r="F71" s="20"/>
      <c r="G71" s="20"/>
    </row>
    <row r="72" spans="1:7" s="7" customFormat="1" hidden="1" x14ac:dyDescent="0.2">
      <c r="A72" s="21"/>
      <c r="B72" s="22" t="s">
        <v>68</v>
      </c>
      <c r="C72" s="23">
        <v>1</v>
      </c>
      <c r="D72" s="23">
        <v>0</v>
      </c>
      <c r="E72" s="24" t="s">
        <v>69</v>
      </c>
      <c r="F72" s="19"/>
      <c r="G72" s="19">
        <v>0</v>
      </c>
    </row>
    <row r="73" spans="1:7" s="12" customFormat="1" x14ac:dyDescent="0.2">
      <c r="A73" s="16"/>
      <c r="B73" s="22" t="s">
        <v>70</v>
      </c>
      <c r="C73" s="23">
        <v>12</v>
      </c>
      <c r="D73" s="23"/>
      <c r="E73" s="24" t="s">
        <v>42</v>
      </c>
      <c r="F73" s="19"/>
      <c r="G73" s="19">
        <v>12000</v>
      </c>
    </row>
    <row r="74" spans="1:7" s="12" customFormat="1" ht="24" x14ac:dyDescent="0.2">
      <c r="A74" s="16"/>
      <c r="B74" s="27" t="s">
        <v>146</v>
      </c>
      <c r="C74" s="49">
        <v>1</v>
      </c>
      <c r="D74" s="50">
        <v>2</v>
      </c>
      <c r="E74" s="49" t="s">
        <v>42</v>
      </c>
      <c r="F74" s="49">
        <v>950.44</v>
      </c>
      <c r="G74" s="19">
        <v>1900.88</v>
      </c>
    </row>
    <row r="75" spans="1:7" s="12" customFormat="1" ht="24" x14ac:dyDescent="0.2">
      <c r="A75" s="16"/>
      <c r="B75" s="27" t="s">
        <v>147</v>
      </c>
      <c r="C75" s="49">
        <v>1</v>
      </c>
      <c r="D75" s="50">
        <v>8</v>
      </c>
      <c r="E75" s="49" t="s">
        <v>42</v>
      </c>
      <c r="F75" s="49">
        <v>837.17624999999998</v>
      </c>
      <c r="G75" s="19">
        <v>6697.41</v>
      </c>
    </row>
    <row r="76" spans="1:7" s="12" customFormat="1" x14ac:dyDescent="0.2">
      <c r="A76" s="16"/>
      <c r="B76" s="27" t="s">
        <v>142</v>
      </c>
      <c r="C76" s="49">
        <v>1</v>
      </c>
      <c r="D76" s="50">
        <v>1</v>
      </c>
      <c r="E76" s="49" t="s">
        <v>42</v>
      </c>
      <c r="F76" s="49">
        <v>1500.74</v>
      </c>
      <c r="G76" s="51">
        <v>1500.74</v>
      </c>
    </row>
    <row r="77" spans="1:7" s="12" customFormat="1" x14ac:dyDescent="0.2">
      <c r="A77" s="16"/>
      <c r="B77" s="27" t="s">
        <v>155</v>
      </c>
      <c r="C77" s="49">
        <v>1</v>
      </c>
      <c r="D77" s="50">
        <v>1</v>
      </c>
      <c r="E77" s="49" t="s">
        <v>42</v>
      </c>
      <c r="F77" s="49">
        <v>7434</v>
      </c>
      <c r="G77" s="51">
        <v>7434</v>
      </c>
    </row>
    <row r="78" spans="1:7" s="12" customFormat="1" x14ac:dyDescent="0.2">
      <c r="A78" s="16"/>
      <c r="B78" s="28" t="s">
        <v>71</v>
      </c>
      <c r="C78" s="24"/>
      <c r="D78" s="24"/>
      <c r="E78" s="24"/>
      <c r="F78" s="24"/>
      <c r="G78" s="24"/>
    </row>
    <row r="79" spans="1:7" s="12" customFormat="1" x14ac:dyDescent="0.2">
      <c r="A79" s="16"/>
      <c r="B79" s="25" t="s">
        <v>150</v>
      </c>
      <c r="C79" s="26">
        <v>1</v>
      </c>
      <c r="D79" s="23">
        <v>1</v>
      </c>
      <c r="E79" s="24" t="s">
        <v>42</v>
      </c>
      <c r="F79" s="19">
        <v>1103.23</v>
      </c>
      <c r="G79" s="19">
        <v>1103.23</v>
      </c>
    </row>
    <row r="80" spans="1:7" s="12" customFormat="1" x14ac:dyDescent="0.2">
      <c r="A80" s="16"/>
      <c r="B80" s="20" t="s">
        <v>72</v>
      </c>
      <c r="C80" s="20"/>
      <c r="D80" s="20"/>
      <c r="E80" s="20"/>
      <c r="F80" s="20"/>
      <c r="G80" s="20"/>
    </row>
    <row r="81" spans="1:7" s="12" customFormat="1" ht="24" x14ac:dyDescent="0.2">
      <c r="A81" s="16"/>
      <c r="B81" s="25" t="s">
        <v>73</v>
      </c>
      <c r="C81" s="23">
        <v>2</v>
      </c>
      <c r="D81" s="19">
        <v>0.25600000000000001</v>
      </c>
      <c r="E81" s="52" t="s">
        <v>74</v>
      </c>
      <c r="F81" s="19"/>
      <c r="G81" s="19">
        <v>2020.96</v>
      </c>
    </row>
    <row r="82" spans="1:7" s="12" customFormat="1" ht="24" x14ac:dyDescent="0.2">
      <c r="A82" s="16"/>
      <c r="B82" s="25" t="s">
        <v>75</v>
      </c>
      <c r="C82" s="23">
        <v>2</v>
      </c>
      <c r="D82" s="19">
        <v>0.09</v>
      </c>
      <c r="E82" s="24" t="s">
        <v>76</v>
      </c>
      <c r="F82" s="19"/>
      <c r="G82" s="19">
        <v>790.81</v>
      </c>
    </row>
    <row r="83" spans="1:7" s="12" customFormat="1" hidden="1" x14ac:dyDescent="0.2">
      <c r="A83" s="16"/>
      <c r="B83" s="53" t="s">
        <v>77</v>
      </c>
      <c r="C83" s="23">
        <v>1</v>
      </c>
      <c r="D83" s="23"/>
      <c r="E83" s="24" t="s">
        <v>42</v>
      </c>
      <c r="F83" s="19"/>
      <c r="G83" s="19"/>
    </row>
    <row r="84" spans="1:7" s="12" customFormat="1" hidden="1" x14ac:dyDescent="0.2">
      <c r="A84" s="16"/>
      <c r="B84" s="22" t="s">
        <v>78</v>
      </c>
      <c r="C84" s="23">
        <v>1</v>
      </c>
      <c r="D84" s="23"/>
      <c r="E84" s="24" t="s">
        <v>42</v>
      </c>
      <c r="F84" s="19"/>
      <c r="G84" s="19">
        <f>230.99*D84</f>
        <v>0</v>
      </c>
    </row>
    <row r="85" spans="1:7" s="12" customFormat="1" hidden="1" x14ac:dyDescent="0.2">
      <c r="A85" s="16"/>
      <c r="B85" s="22" t="s">
        <v>79</v>
      </c>
      <c r="C85" s="23">
        <v>1</v>
      </c>
      <c r="D85" s="23"/>
      <c r="E85" s="24" t="s">
        <v>42</v>
      </c>
      <c r="F85" s="19"/>
      <c r="G85" s="19"/>
    </row>
    <row r="86" spans="1:7" s="12" customFormat="1" hidden="1" x14ac:dyDescent="0.2">
      <c r="A86" s="16"/>
      <c r="B86" s="22" t="s">
        <v>80</v>
      </c>
      <c r="C86" s="23">
        <v>1</v>
      </c>
      <c r="D86" s="23"/>
      <c r="E86" s="24" t="s">
        <v>42</v>
      </c>
      <c r="F86" s="19"/>
      <c r="G86" s="19"/>
    </row>
    <row r="87" spans="1:7" s="12" customFormat="1" hidden="1" x14ac:dyDescent="0.2">
      <c r="A87" s="16"/>
      <c r="B87" s="22" t="s">
        <v>81</v>
      </c>
      <c r="C87" s="23">
        <v>1</v>
      </c>
      <c r="D87" s="23"/>
      <c r="E87" s="24" t="s">
        <v>42</v>
      </c>
      <c r="F87" s="19"/>
      <c r="G87" s="19"/>
    </row>
    <row r="88" spans="1:7" s="12" customFormat="1" hidden="1" x14ac:dyDescent="0.2">
      <c r="A88" s="16"/>
      <c r="B88" s="22" t="s">
        <v>82</v>
      </c>
      <c r="C88" s="23">
        <v>1</v>
      </c>
      <c r="D88" s="23"/>
      <c r="E88" s="24" t="s">
        <v>42</v>
      </c>
      <c r="F88" s="19"/>
      <c r="G88" s="19"/>
    </row>
    <row r="89" spans="1:7" s="12" customFormat="1" x14ac:dyDescent="0.2">
      <c r="A89" s="16"/>
      <c r="B89" s="22" t="s">
        <v>143</v>
      </c>
      <c r="C89" s="23">
        <v>1</v>
      </c>
      <c r="D89" s="23">
        <v>1</v>
      </c>
      <c r="E89" s="24" t="s">
        <v>144</v>
      </c>
      <c r="F89" s="19">
        <v>303.42059999999998</v>
      </c>
      <c r="G89" s="19">
        <v>303.42059999999998</v>
      </c>
    </row>
    <row r="90" spans="1:7" s="12" customFormat="1" x14ac:dyDescent="0.2">
      <c r="A90" s="16"/>
      <c r="B90" s="22" t="s">
        <v>151</v>
      </c>
      <c r="C90" s="23">
        <v>1</v>
      </c>
      <c r="D90" s="23">
        <v>1</v>
      </c>
      <c r="E90" s="24" t="s">
        <v>144</v>
      </c>
      <c r="F90" s="19">
        <v>1399.9104</v>
      </c>
      <c r="G90" s="19">
        <v>1399.9104</v>
      </c>
    </row>
    <row r="91" spans="1:7" s="12" customFormat="1" hidden="1" x14ac:dyDescent="0.2">
      <c r="A91" s="16"/>
      <c r="B91" s="22"/>
      <c r="C91" s="23"/>
      <c r="D91" s="23"/>
      <c r="E91" s="24"/>
      <c r="F91" s="19"/>
      <c r="G91" s="19"/>
    </row>
    <row r="92" spans="1:7" s="12" customFormat="1" hidden="1" x14ac:dyDescent="0.2">
      <c r="A92" s="16"/>
      <c r="B92" s="22"/>
      <c r="C92" s="23"/>
      <c r="D92" s="23"/>
      <c r="E92" s="24"/>
      <c r="F92" s="19"/>
      <c r="G92" s="19"/>
    </row>
    <row r="93" spans="1:7" s="12" customFormat="1" hidden="1" x14ac:dyDescent="0.2">
      <c r="A93" s="16"/>
      <c r="B93" s="22"/>
      <c r="C93" s="23"/>
      <c r="D93" s="23"/>
      <c r="E93" s="24"/>
      <c r="F93" s="19"/>
      <c r="G93" s="19"/>
    </row>
    <row r="94" spans="1:7" s="12" customFormat="1" hidden="1" x14ac:dyDescent="0.2">
      <c r="A94" s="16"/>
      <c r="B94" s="22"/>
      <c r="C94" s="23"/>
      <c r="D94" s="23"/>
      <c r="E94" s="24"/>
      <c r="F94" s="19"/>
      <c r="G94" s="19"/>
    </row>
    <row r="95" spans="1:7" s="12" customFormat="1" hidden="1" x14ac:dyDescent="0.2">
      <c r="A95" s="16"/>
      <c r="B95" s="22"/>
      <c r="C95" s="23"/>
      <c r="D95" s="23"/>
      <c r="E95" s="24"/>
      <c r="F95" s="19"/>
      <c r="G95" s="19"/>
    </row>
    <row r="96" spans="1:7" s="12" customFormat="1" hidden="1" x14ac:dyDescent="0.2">
      <c r="A96" s="16"/>
      <c r="B96" s="22"/>
      <c r="C96" s="23"/>
      <c r="D96" s="23"/>
      <c r="E96" s="24"/>
      <c r="F96" s="19"/>
      <c r="G96" s="19"/>
    </row>
    <row r="97" spans="1:7" s="12" customFormat="1" hidden="1" x14ac:dyDescent="0.2">
      <c r="A97" s="16"/>
      <c r="B97" s="22"/>
      <c r="C97" s="23"/>
      <c r="D97" s="23"/>
      <c r="E97" s="24"/>
      <c r="F97" s="19"/>
      <c r="G97" s="19"/>
    </row>
    <row r="98" spans="1:7" s="12" customFormat="1" hidden="1" x14ac:dyDescent="0.2">
      <c r="A98" s="16"/>
      <c r="B98" s="22"/>
      <c r="C98" s="23"/>
      <c r="D98" s="23"/>
      <c r="E98" s="24"/>
      <c r="F98" s="19"/>
      <c r="G98" s="19"/>
    </row>
    <row r="99" spans="1:7" s="12" customFormat="1" hidden="1" x14ac:dyDescent="0.2">
      <c r="A99" s="16"/>
      <c r="B99" s="22"/>
      <c r="C99" s="23"/>
      <c r="D99" s="23"/>
      <c r="E99" s="24"/>
      <c r="F99" s="19"/>
      <c r="G99" s="19"/>
    </row>
    <row r="100" spans="1:7" s="12" customFormat="1" x14ac:dyDescent="0.2">
      <c r="A100" s="16"/>
      <c r="B100" s="28" t="s">
        <v>83</v>
      </c>
      <c r="C100" s="24"/>
      <c r="D100" s="24"/>
      <c r="E100" s="24"/>
      <c r="F100" s="24"/>
      <c r="G100" s="24"/>
    </row>
    <row r="101" spans="1:7" s="12" customFormat="1" x14ac:dyDescent="0.2">
      <c r="A101" s="16"/>
      <c r="B101" s="54" t="s">
        <v>84</v>
      </c>
      <c r="C101" s="26">
        <v>177</v>
      </c>
      <c r="D101" s="24">
        <v>149.08000000000001</v>
      </c>
      <c r="E101" s="24" t="s">
        <v>37</v>
      </c>
      <c r="F101" s="19"/>
      <c r="G101" s="19">
        <v>78095.839999999997</v>
      </c>
    </row>
    <row r="102" spans="1:7" s="12" customFormat="1" ht="25.5" hidden="1" x14ac:dyDescent="0.2">
      <c r="A102" s="16"/>
      <c r="B102" s="55" t="s">
        <v>85</v>
      </c>
      <c r="C102" s="26">
        <v>13</v>
      </c>
      <c r="D102" s="24">
        <v>0</v>
      </c>
      <c r="E102" s="24" t="s">
        <v>37</v>
      </c>
      <c r="F102" s="19"/>
      <c r="G102" s="19"/>
    </row>
    <row r="103" spans="1:7" s="12" customFormat="1" x14ac:dyDescent="0.2">
      <c r="A103" s="16"/>
      <c r="B103" s="54" t="s">
        <v>86</v>
      </c>
      <c r="C103" s="26">
        <v>24</v>
      </c>
      <c r="D103" s="24">
        <v>149.08000000000001</v>
      </c>
      <c r="E103" s="24" t="s">
        <v>37</v>
      </c>
      <c r="F103" s="19"/>
      <c r="G103" s="19">
        <v>26738.66</v>
      </c>
    </row>
    <row r="104" spans="1:7" s="12" customFormat="1" ht="25.5" hidden="1" x14ac:dyDescent="0.2">
      <c r="A104" s="16"/>
      <c r="B104" s="55" t="s">
        <v>87</v>
      </c>
      <c r="C104" s="26">
        <v>2</v>
      </c>
      <c r="D104" s="24">
        <v>0</v>
      </c>
      <c r="E104" s="24" t="s">
        <v>37</v>
      </c>
      <c r="F104" s="19"/>
      <c r="G104" s="19"/>
    </row>
    <row r="105" spans="1:7" s="12" customFormat="1" x14ac:dyDescent="0.2">
      <c r="A105" s="16"/>
      <c r="B105" s="55" t="s">
        <v>88</v>
      </c>
      <c r="C105" s="26">
        <v>1</v>
      </c>
      <c r="D105" s="24">
        <v>194</v>
      </c>
      <c r="E105" s="52" t="s">
        <v>37</v>
      </c>
      <c r="F105" s="19"/>
      <c r="G105" s="19">
        <v>990.96</v>
      </c>
    </row>
    <row r="106" spans="1:7" s="12" customFormat="1" x14ac:dyDescent="0.2">
      <c r="A106" s="16"/>
      <c r="B106" s="55" t="s">
        <v>89</v>
      </c>
      <c r="C106" s="26">
        <v>1</v>
      </c>
      <c r="D106" s="24">
        <v>149.08000000000001</v>
      </c>
      <c r="E106" s="52" t="s">
        <v>37</v>
      </c>
      <c r="F106" s="19"/>
      <c r="G106" s="19">
        <v>518.22</v>
      </c>
    </row>
    <row r="107" spans="1:7" s="12" customFormat="1" x14ac:dyDescent="0.2">
      <c r="A107" s="16"/>
      <c r="B107" s="55" t="s">
        <v>90</v>
      </c>
      <c r="C107" s="26">
        <v>1</v>
      </c>
      <c r="D107" s="24">
        <v>3.75</v>
      </c>
      <c r="E107" s="52" t="s">
        <v>37</v>
      </c>
      <c r="F107" s="19"/>
      <c r="G107" s="19">
        <v>2.0099999999999998</v>
      </c>
    </row>
    <row r="108" spans="1:7" s="12" customFormat="1" x14ac:dyDescent="0.2">
      <c r="A108" s="16"/>
      <c r="B108" s="55" t="s">
        <v>91</v>
      </c>
      <c r="C108" s="26">
        <v>2</v>
      </c>
      <c r="D108" s="24">
        <v>10</v>
      </c>
      <c r="E108" s="52" t="s">
        <v>37</v>
      </c>
      <c r="F108" s="19"/>
      <c r="G108" s="19">
        <v>167.24</v>
      </c>
    </row>
    <row r="109" spans="1:7" s="12" customFormat="1" ht="63" customHeight="1" x14ac:dyDescent="0.2">
      <c r="A109" s="16"/>
      <c r="B109" s="55" t="s">
        <v>92</v>
      </c>
      <c r="C109" s="26"/>
      <c r="D109" s="24"/>
      <c r="E109" s="52"/>
      <c r="F109" s="19"/>
      <c r="G109" s="19"/>
    </row>
    <row r="110" spans="1:7" s="12" customFormat="1" x14ac:dyDescent="0.2">
      <c r="A110" s="16"/>
      <c r="B110" s="55" t="s">
        <v>93</v>
      </c>
      <c r="C110" s="26">
        <v>2</v>
      </c>
      <c r="D110" s="24">
        <v>3</v>
      </c>
      <c r="E110" s="52" t="s">
        <v>37</v>
      </c>
      <c r="F110" s="19"/>
      <c r="G110" s="19"/>
    </row>
    <row r="111" spans="1:7" s="12" customFormat="1" x14ac:dyDescent="0.2">
      <c r="A111" s="16"/>
      <c r="B111" s="55" t="s">
        <v>94</v>
      </c>
      <c r="C111" s="26">
        <v>1</v>
      </c>
      <c r="D111" s="24">
        <v>6</v>
      </c>
      <c r="E111" s="52" t="s">
        <v>37</v>
      </c>
      <c r="F111" s="19"/>
      <c r="G111" s="19">
        <v>55.39</v>
      </c>
    </row>
    <row r="112" spans="1:7" s="12" customFormat="1" x14ac:dyDescent="0.2">
      <c r="A112" s="16"/>
      <c r="B112" s="55" t="s">
        <v>95</v>
      </c>
      <c r="C112" s="26">
        <v>24</v>
      </c>
      <c r="D112" s="24">
        <v>9.6</v>
      </c>
      <c r="E112" s="52" t="s">
        <v>37</v>
      </c>
      <c r="F112" s="19"/>
      <c r="G112" s="19">
        <v>1375.71</v>
      </c>
    </row>
    <row r="113" spans="1:7" s="12" customFormat="1" ht="25.5" x14ac:dyDescent="0.2">
      <c r="A113" s="16"/>
      <c r="B113" s="55" t="s">
        <v>96</v>
      </c>
      <c r="C113" s="26">
        <v>1</v>
      </c>
      <c r="D113" s="24">
        <v>10</v>
      </c>
      <c r="E113" s="52" t="s">
        <v>37</v>
      </c>
      <c r="F113" s="19"/>
      <c r="G113" s="19">
        <v>57.54</v>
      </c>
    </row>
    <row r="114" spans="1:7" s="12" customFormat="1" x14ac:dyDescent="0.2">
      <c r="A114" s="16"/>
      <c r="B114" s="55" t="s">
        <v>97</v>
      </c>
      <c r="C114" s="26">
        <v>1</v>
      </c>
      <c r="D114" s="24">
        <v>3.3</v>
      </c>
      <c r="E114" s="52" t="s">
        <v>37</v>
      </c>
      <c r="F114" s="19"/>
      <c r="G114" s="19">
        <v>1.77</v>
      </c>
    </row>
    <row r="115" spans="1:7" s="12" customFormat="1" x14ac:dyDescent="0.2">
      <c r="A115" s="16"/>
      <c r="B115" s="55" t="s">
        <v>98</v>
      </c>
      <c r="C115" s="26">
        <v>1</v>
      </c>
      <c r="D115" s="24">
        <v>36</v>
      </c>
      <c r="E115" s="52" t="s">
        <v>37</v>
      </c>
      <c r="F115" s="19"/>
      <c r="G115" s="19">
        <v>280.16000000000003</v>
      </c>
    </row>
    <row r="116" spans="1:7" s="12" customFormat="1" hidden="1" x14ac:dyDescent="0.2">
      <c r="A116" s="16"/>
      <c r="B116" s="55" t="s">
        <v>99</v>
      </c>
      <c r="C116" s="26">
        <v>0</v>
      </c>
      <c r="D116" s="24">
        <v>0</v>
      </c>
      <c r="E116" s="52" t="s">
        <v>37</v>
      </c>
      <c r="F116" s="19"/>
      <c r="G116" s="19">
        <v>0</v>
      </c>
    </row>
    <row r="117" spans="1:7" s="12" customFormat="1" x14ac:dyDescent="0.2">
      <c r="A117" s="16"/>
      <c r="B117" s="55" t="s">
        <v>99</v>
      </c>
      <c r="C117" s="26">
        <v>1</v>
      </c>
      <c r="D117" s="24">
        <v>29.250000000000004</v>
      </c>
      <c r="E117" s="52" t="s">
        <v>37</v>
      </c>
      <c r="F117" s="19"/>
      <c r="G117" s="19">
        <v>473.81</v>
      </c>
    </row>
    <row r="118" spans="1:7" s="12" customFormat="1" x14ac:dyDescent="0.2">
      <c r="A118" s="16"/>
      <c r="B118" s="55" t="s">
        <v>100</v>
      </c>
      <c r="C118" s="26">
        <v>1</v>
      </c>
      <c r="D118" s="24">
        <v>15</v>
      </c>
      <c r="E118" s="52" t="s">
        <v>42</v>
      </c>
      <c r="F118" s="19"/>
      <c r="G118" s="19">
        <v>1161.72</v>
      </c>
    </row>
    <row r="119" spans="1:7" s="12" customFormat="1" ht="25.5" x14ac:dyDescent="0.2">
      <c r="A119" s="16"/>
      <c r="B119" s="55" t="s">
        <v>101</v>
      </c>
      <c r="C119" s="26">
        <v>1</v>
      </c>
      <c r="D119" s="24">
        <v>8.3999999999999986</v>
      </c>
      <c r="E119" s="52" t="s">
        <v>102</v>
      </c>
      <c r="F119" s="19"/>
      <c r="G119" s="19">
        <v>1886.38</v>
      </c>
    </row>
    <row r="120" spans="1:7" s="12" customFormat="1" x14ac:dyDescent="0.2">
      <c r="A120" s="16"/>
      <c r="B120" s="20" t="s">
        <v>103</v>
      </c>
      <c r="C120" s="24"/>
      <c r="D120" s="24"/>
      <c r="E120" s="24"/>
      <c r="F120" s="24"/>
      <c r="G120" s="24"/>
    </row>
    <row r="121" spans="1:7" s="12" customFormat="1" ht="24" hidden="1" x14ac:dyDescent="0.2">
      <c r="A121" s="16"/>
      <c r="B121" s="25" t="s">
        <v>104</v>
      </c>
      <c r="C121" s="26">
        <v>1</v>
      </c>
      <c r="D121" s="23">
        <v>0</v>
      </c>
      <c r="E121" s="24" t="s">
        <v>42</v>
      </c>
      <c r="F121" s="19"/>
      <c r="G121" s="19">
        <v>0</v>
      </c>
    </row>
    <row r="122" spans="1:7" s="12" customFormat="1" ht="24" hidden="1" x14ac:dyDescent="0.2">
      <c r="A122" s="16"/>
      <c r="B122" s="25" t="s">
        <v>105</v>
      </c>
      <c r="C122" s="26"/>
      <c r="D122" s="23"/>
      <c r="E122" s="24" t="s">
        <v>42</v>
      </c>
      <c r="F122" s="19"/>
      <c r="G122" s="19">
        <v>0</v>
      </c>
    </row>
    <row r="123" spans="1:7" s="12" customFormat="1" x14ac:dyDescent="0.2">
      <c r="A123" s="16"/>
      <c r="B123" s="25" t="s">
        <v>106</v>
      </c>
      <c r="C123" s="26">
        <v>20</v>
      </c>
      <c r="D123" s="23">
        <v>793</v>
      </c>
      <c r="E123" s="24" t="s">
        <v>37</v>
      </c>
      <c r="F123" s="19"/>
      <c r="G123" s="19">
        <v>10992.77</v>
      </c>
    </row>
    <row r="124" spans="1:7" s="12" customFormat="1" ht="13.5" customHeight="1" x14ac:dyDescent="0.2">
      <c r="A124" s="16"/>
      <c r="B124" s="27" t="s">
        <v>107</v>
      </c>
      <c r="C124" s="26">
        <v>20</v>
      </c>
      <c r="D124" s="23">
        <v>396.5</v>
      </c>
      <c r="E124" s="24" t="s">
        <v>37</v>
      </c>
      <c r="F124" s="19"/>
      <c r="G124" s="19">
        <v>23523.61</v>
      </c>
    </row>
    <row r="125" spans="1:7" s="12" customFormat="1" ht="24" x14ac:dyDescent="0.2">
      <c r="A125" s="16"/>
      <c r="B125" s="25" t="s">
        <v>108</v>
      </c>
      <c r="C125" s="26">
        <v>1</v>
      </c>
      <c r="D125" s="36">
        <v>0.19031999999999999</v>
      </c>
      <c r="E125" s="24" t="s">
        <v>109</v>
      </c>
      <c r="F125" s="19"/>
      <c r="G125" s="19">
        <v>49.9</v>
      </c>
    </row>
    <row r="126" spans="1:7" s="12" customFormat="1" ht="13.5" customHeight="1" x14ac:dyDescent="0.2">
      <c r="A126" s="16"/>
      <c r="B126" s="25" t="s">
        <v>110</v>
      </c>
      <c r="C126" s="26">
        <v>12</v>
      </c>
      <c r="D126" s="23">
        <v>7.93</v>
      </c>
      <c r="E126" s="24" t="s">
        <v>37</v>
      </c>
      <c r="F126" s="19"/>
      <c r="G126" s="19">
        <v>149.82</v>
      </c>
    </row>
    <row r="127" spans="1:7" s="12" customFormat="1" ht="24" x14ac:dyDescent="0.2">
      <c r="A127" s="16"/>
      <c r="B127" s="25" t="s">
        <v>111</v>
      </c>
      <c r="C127" s="26">
        <v>4</v>
      </c>
      <c r="D127" s="23">
        <v>7.93</v>
      </c>
      <c r="E127" s="24" t="s">
        <v>37</v>
      </c>
      <c r="F127" s="19"/>
      <c r="G127" s="19">
        <v>608.69000000000005</v>
      </c>
    </row>
    <row r="128" spans="1:7" s="12" customFormat="1" x14ac:dyDescent="0.2">
      <c r="A128" s="16"/>
      <c r="B128" s="25" t="s">
        <v>112</v>
      </c>
      <c r="C128" s="26">
        <v>4</v>
      </c>
      <c r="D128" s="23">
        <v>7.93</v>
      </c>
      <c r="E128" s="24" t="s">
        <v>37</v>
      </c>
      <c r="F128" s="19"/>
      <c r="G128" s="19">
        <v>649.01</v>
      </c>
    </row>
    <row r="129" spans="1:7" s="12" customFormat="1" x14ac:dyDescent="0.2">
      <c r="A129" s="16"/>
      <c r="B129" s="25" t="s">
        <v>113</v>
      </c>
      <c r="C129" s="26">
        <v>8</v>
      </c>
      <c r="D129" s="23">
        <v>793</v>
      </c>
      <c r="E129" s="24" t="s">
        <v>37</v>
      </c>
      <c r="F129" s="19"/>
      <c r="G129" s="19">
        <v>2805.32</v>
      </c>
    </row>
    <row r="130" spans="1:7" s="12" customFormat="1" ht="24" x14ac:dyDescent="0.2">
      <c r="A130" s="16"/>
      <c r="B130" s="25" t="s">
        <v>114</v>
      </c>
      <c r="C130" s="26">
        <v>12</v>
      </c>
      <c r="D130" s="23">
        <v>396.5</v>
      </c>
      <c r="E130" s="24" t="s">
        <v>37</v>
      </c>
      <c r="F130" s="19"/>
      <c r="G130" s="19">
        <v>14237.81</v>
      </c>
    </row>
    <row r="131" spans="1:7" s="12" customFormat="1" x14ac:dyDescent="0.2">
      <c r="A131" s="16"/>
      <c r="B131" s="25" t="s">
        <v>115</v>
      </c>
      <c r="C131" s="26">
        <v>1</v>
      </c>
      <c r="D131" s="23">
        <v>5.3999999999999995</v>
      </c>
      <c r="E131" s="24" t="s">
        <v>109</v>
      </c>
      <c r="F131" s="19"/>
      <c r="G131" s="19">
        <v>599.07000000000005</v>
      </c>
    </row>
    <row r="132" spans="1:7" s="12" customFormat="1" x14ac:dyDescent="0.2">
      <c r="A132" s="16"/>
      <c r="B132" s="25" t="s">
        <v>116</v>
      </c>
      <c r="C132" s="26">
        <v>1</v>
      </c>
      <c r="D132" s="23">
        <v>5.3999999999999995</v>
      </c>
      <c r="E132" s="24" t="s">
        <v>109</v>
      </c>
      <c r="F132" s="19"/>
      <c r="G132" s="19">
        <v>898.62</v>
      </c>
    </row>
    <row r="133" spans="1:7" s="12" customFormat="1" x14ac:dyDescent="0.2">
      <c r="A133" s="16"/>
      <c r="B133" s="25" t="s">
        <v>117</v>
      </c>
      <c r="C133" s="26">
        <v>1</v>
      </c>
      <c r="D133" s="23">
        <v>113</v>
      </c>
      <c r="E133" s="24" t="s">
        <v>37</v>
      </c>
      <c r="F133" s="19"/>
      <c r="G133" s="19">
        <v>349.45</v>
      </c>
    </row>
    <row r="134" spans="1:7" s="12" customFormat="1" ht="24" hidden="1" x14ac:dyDescent="0.2">
      <c r="A134" s="16"/>
      <c r="B134" s="25" t="s">
        <v>118</v>
      </c>
      <c r="C134" s="26">
        <v>0</v>
      </c>
      <c r="D134" s="23">
        <v>0</v>
      </c>
      <c r="E134" s="24">
        <v>0</v>
      </c>
      <c r="F134" s="19"/>
      <c r="G134" s="19">
        <v>0</v>
      </c>
    </row>
    <row r="135" spans="1:7" s="12" customFormat="1" x14ac:dyDescent="0.2">
      <c r="A135" s="16"/>
      <c r="B135" s="25" t="s">
        <v>119</v>
      </c>
      <c r="C135" s="26">
        <v>121</v>
      </c>
      <c r="D135" s="23">
        <v>3</v>
      </c>
      <c r="E135" s="24" t="s">
        <v>42</v>
      </c>
      <c r="F135" s="19"/>
      <c r="G135" s="19">
        <v>5092.1900000000005</v>
      </c>
    </row>
    <row r="136" spans="1:7" s="12" customFormat="1" hidden="1" x14ac:dyDescent="0.2">
      <c r="A136" s="16"/>
      <c r="B136" s="25" t="s">
        <v>120</v>
      </c>
      <c r="C136" s="26">
        <v>0</v>
      </c>
      <c r="D136" s="23">
        <v>0</v>
      </c>
      <c r="E136" s="24">
        <v>0</v>
      </c>
      <c r="F136" s="19"/>
      <c r="G136" s="19">
        <v>0</v>
      </c>
    </row>
    <row r="137" spans="1:7" s="12" customFormat="1" x14ac:dyDescent="0.2">
      <c r="A137" s="16"/>
      <c r="B137" s="25" t="s">
        <v>121</v>
      </c>
      <c r="C137" s="26">
        <v>25</v>
      </c>
      <c r="D137" s="23">
        <v>40</v>
      </c>
      <c r="E137" s="24" t="s">
        <v>37</v>
      </c>
      <c r="F137" s="19"/>
      <c r="G137" s="19">
        <v>3943.96</v>
      </c>
    </row>
    <row r="138" spans="1:7" s="12" customFormat="1" ht="13.5" hidden="1" customHeight="1" x14ac:dyDescent="0.2">
      <c r="A138" s="16"/>
      <c r="B138" s="25"/>
      <c r="C138" s="26"/>
      <c r="D138" s="23"/>
      <c r="E138" s="24"/>
      <c r="F138" s="19"/>
      <c r="G138" s="19"/>
    </row>
    <row r="139" spans="1:7" s="12" customFormat="1" hidden="1" x14ac:dyDescent="0.2">
      <c r="A139" s="16"/>
      <c r="B139" s="25"/>
      <c r="C139" s="26"/>
      <c r="D139" s="19"/>
      <c r="E139" s="24"/>
      <c r="F139" s="19"/>
      <c r="G139" s="19"/>
    </row>
    <row r="140" spans="1:7" s="12" customFormat="1" x14ac:dyDescent="0.2">
      <c r="A140" s="16"/>
      <c r="B140" s="28" t="s">
        <v>122</v>
      </c>
      <c r="C140" s="26"/>
      <c r="D140" s="19"/>
      <c r="E140" s="24"/>
      <c r="F140" s="19"/>
      <c r="G140" s="19"/>
    </row>
    <row r="141" spans="1:7" s="12" customFormat="1" hidden="1" x14ac:dyDescent="0.2">
      <c r="A141" s="16"/>
      <c r="B141" s="25"/>
      <c r="C141" s="26"/>
      <c r="D141" s="24"/>
      <c r="E141" s="24"/>
      <c r="F141" s="19"/>
      <c r="G141" s="19">
        <f t="shared" ref="G141" si="0">C141*D141*F141</f>
        <v>0</v>
      </c>
    </row>
    <row r="142" spans="1:7" s="12" customFormat="1" ht="24" x14ac:dyDescent="0.2">
      <c r="A142" s="16"/>
      <c r="B142" s="25" t="s">
        <v>123</v>
      </c>
      <c r="C142" s="23">
        <v>58</v>
      </c>
      <c r="D142" s="24">
        <v>793</v>
      </c>
      <c r="E142" s="24" t="s">
        <v>37</v>
      </c>
      <c r="F142" s="19"/>
      <c r="G142" s="19">
        <v>16383.1</v>
      </c>
    </row>
    <row r="143" spans="1:7" s="12" customFormat="1" x14ac:dyDescent="0.2">
      <c r="A143" s="16"/>
      <c r="B143" s="25" t="s">
        <v>117</v>
      </c>
      <c r="C143" s="23">
        <v>1</v>
      </c>
      <c r="D143" s="24">
        <v>113</v>
      </c>
      <c r="E143" s="24" t="s">
        <v>37</v>
      </c>
      <c r="F143" s="19"/>
      <c r="G143" s="19">
        <v>1198.18</v>
      </c>
    </row>
    <row r="144" spans="1:7" s="12" customFormat="1" ht="24" hidden="1" x14ac:dyDescent="0.2">
      <c r="A144" s="16"/>
      <c r="B144" s="25" t="s">
        <v>118</v>
      </c>
      <c r="C144" s="23">
        <v>0</v>
      </c>
      <c r="D144" s="24">
        <v>0</v>
      </c>
      <c r="E144" s="24" t="s">
        <v>42</v>
      </c>
      <c r="F144" s="19"/>
      <c r="G144" s="19">
        <v>0</v>
      </c>
    </row>
    <row r="145" spans="1:7" s="12" customFormat="1" x14ac:dyDescent="0.2">
      <c r="A145" s="16"/>
      <c r="B145" s="25" t="s">
        <v>119</v>
      </c>
      <c r="C145" s="23">
        <v>126</v>
      </c>
      <c r="D145" s="24">
        <v>3</v>
      </c>
      <c r="E145" s="24" t="s">
        <v>37</v>
      </c>
      <c r="F145" s="19"/>
      <c r="G145" s="19">
        <v>5341.83</v>
      </c>
    </row>
    <row r="146" spans="1:7" s="12" customFormat="1" hidden="1" x14ac:dyDescent="0.2">
      <c r="A146" s="16"/>
      <c r="B146" s="25" t="s">
        <v>124</v>
      </c>
      <c r="C146" s="23">
        <v>0</v>
      </c>
      <c r="D146" s="24">
        <v>0</v>
      </c>
      <c r="E146" s="24" t="s">
        <v>37</v>
      </c>
      <c r="F146" s="19"/>
      <c r="G146" s="19">
        <v>0</v>
      </c>
    </row>
    <row r="147" spans="1:7" s="12" customFormat="1" x14ac:dyDescent="0.2">
      <c r="A147" s="16"/>
      <c r="B147" s="25" t="s">
        <v>125</v>
      </c>
      <c r="C147" s="23">
        <v>58</v>
      </c>
      <c r="D147" s="24">
        <v>1674</v>
      </c>
      <c r="E147" s="24" t="s">
        <v>37</v>
      </c>
      <c r="F147" s="19"/>
      <c r="G147" s="19">
        <v>36426.43</v>
      </c>
    </row>
    <row r="148" spans="1:7" s="12" customFormat="1" ht="24" x14ac:dyDescent="0.2">
      <c r="A148" s="16"/>
      <c r="B148" s="25" t="s">
        <v>126</v>
      </c>
      <c r="C148" s="23">
        <v>2</v>
      </c>
      <c r="D148" s="24">
        <v>1674</v>
      </c>
      <c r="E148" s="24" t="s">
        <v>37</v>
      </c>
      <c r="F148" s="19"/>
      <c r="G148" s="19">
        <v>17581.240000000002</v>
      </c>
    </row>
    <row r="149" spans="1:7" s="12" customFormat="1" x14ac:dyDescent="0.2">
      <c r="A149" s="16"/>
      <c r="B149" s="25" t="s">
        <v>127</v>
      </c>
      <c r="C149" s="23">
        <v>2</v>
      </c>
      <c r="D149" s="24">
        <v>1674</v>
      </c>
      <c r="E149" s="24" t="s">
        <v>37</v>
      </c>
      <c r="F149" s="19"/>
      <c r="G149" s="19">
        <v>2272.37</v>
      </c>
    </row>
    <row r="150" spans="1:7" s="12" customFormat="1" x14ac:dyDescent="0.2">
      <c r="A150" s="16"/>
      <c r="B150" s="25" t="s">
        <v>128</v>
      </c>
      <c r="C150" s="23">
        <v>2</v>
      </c>
      <c r="D150" s="24">
        <v>1674</v>
      </c>
      <c r="E150" s="24" t="s">
        <v>37</v>
      </c>
      <c r="F150" s="19"/>
      <c r="G150" s="19">
        <v>1547.64</v>
      </c>
    </row>
    <row r="151" spans="1:7" s="12" customFormat="1" hidden="1" x14ac:dyDescent="0.2">
      <c r="A151" s="16"/>
      <c r="B151" s="25" t="s">
        <v>120</v>
      </c>
      <c r="C151" s="23">
        <v>0</v>
      </c>
      <c r="D151" s="24">
        <v>0</v>
      </c>
      <c r="E151" s="24" t="s">
        <v>37</v>
      </c>
      <c r="F151" s="19"/>
      <c r="G151" s="19">
        <v>0</v>
      </c>
    </row>
    <row r="152" spans="1:7" s="12" customFormat="1" x14ac:dyDescent="0.2">
      <c r="A152" s="16"/>
      <c r="B152" s="25" t="s">
        <v>129</v>
      </c>
      <c r="C152" s="23">
        <v>29</v>
      </c>
      <c r="D152" s="24">
        <v>40</v>
      </c>
      <c r="E152" s="24" t="s">
        <v>42</v>
      </c>
      <c r="F152" s="19"/>
      <c r="G152" s="19">
        <v>1356.1</v>
      </c>
    </row>
    <row r="153" spans="1:7" s="12" customFormat="1" hidden="1" x14ac:dyDescent="0.2">
      <c r="A153" s="16"/>
      <c r="B153" s="25"/>
      <c r="C153" s="23"/>
      <c r="D153" s="24"/>
      <c r="E153" s="24"/>
      <c r="F153" s="19"/>
      <c r="G153" s="19"/>
    </row>
    <row r="154" spans="1:7" s="12" customFormat="1" hidden="1" x14ac:dyDescent="0.2">
      <c r="A154" s="16"/>
      <c r="B154" s="25" t="s">
        <v>130</v>
      </c>
      <c r="C154" s="23">
        <v>4.8</v>
      </c>
      <c r="D154" s="24">
        <v>4.9000000000000004</v>
      </c>
      <c r="E154" s="24"/>
      <c r="F154" s="19"/>
      <c r="G154" s="19"/>
    </row>
    <row r="155" spans="1:7" s="12" customFormat="1" x14ac:dyDescent="0.2">
      <c r="A155" s="16"/>
      <c r="B155" s="56" t="s">
        <v>131</v>
      </c>
      <c r="C155" s="52"/>
      <c r="D155" s="24"/>
      <c r="E155" s="24"/>
      <c r="F155" s="19"/>
      <c r="G155" s="19"/>
    </row>
    <row r="156" spans="1:7" s="12" customFormat="1" ht="24" x14ac:dyDescent="0.2">
      <c r="A156" s="16"/>
      <c r="B156" s="25" t="s">
        <v>132</v>
      </c>
      <c r="C156" s="26">
        <v>12</v>
      </c>
      <c r="D156" s="24">
        <v>1524.38</v>
      </c>
      <c r="E156" s="52" t="s">
        <v>133</v>
      </c>
      <c r="F156" s="19"/>
      <c r="G156" s="19">
        <v>23212.95</v>
      </c>
    </row>
    <row r="157" spans="1:7" s="12" customFormat="1" x14ac:dyDescent="0.2">
      <c r="A157" s="16"/>
      <c r="B157" s="56" t="s">
        <v>134</v>
      </c>
      <c r="C157" s="57"/>
      <c r="D157" s="24"/>
      <c r="E157" s="24"/>
      <c r="F157" s="19"/>
      <c r="G157" s="19"/>
    </row>
    <row r="158" spans="1:7" s="12" customFormat="1" ht="24" x14ac:dyDescent="0.2">
      <c r="A158" s="16"/>
      <c r="B158" s="25" t="s">
        <v>135</v>
      </c>
      <c r="C158" s="26">
        <f>C156</f>
        <v>12</v>
      </c>
      <c r="D158" s="24">
        <f>D156</f>
        <v>1524.38</v>
      </c>
      <c r="E158" s="52" t="s">
        <v>133</v>
      </c>
      <c r="F158" s="19"/>
      <c r="G158" s="19">
        <v>58980.81</v>
      </c>
    </row>
    <row r="159" spans="1:7" s="31" customFormat="1" ht="12" x14ac:dyDescent="0.2">
      <c r="A159" s="29"/>
      <c r="B159" s="58"/>
      <c r="C159" s="24"/>
      <c r="D159" s="24"/>
      <c r="E159" s="59" t="s">
        <v>136</v>
      </c>
      <c r="F159" s="3"/>
      <c r="G159" s="30">
        <f>SUM(G25:G158)</f>
        <v>508426.61697500001</v>
      </c>
    </row>
    <row r="160" spans="1:7" s="31" customFormat="1" ht="12" x14ac:dyDescent="0.2">
      <c r="A160" s="29"/>
      <c r="B160" s="60"/>
      <c r="C160" s="61"/>
      <c r="D160" s="61"/>
      <c r="E160" s="61"/>
      <c r="F160" s="62"/>
      <c r="G160" s="32"/>
    </row>
    <row r="161" spans="1:7" s="2" customFormat="1" x14ac:dyDescent="0.2">
      <c r="A161" s="33"/>
      <c r="B161" s="60"/>
      <c r="C161" s="61"/>
      <c r="D161" s="61"/>
      <c r="E161" s="61"/>
      <c r="F161" s="62"/>
      <c r="G161" s="37" t="s">
        <v>137</v>
      </c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50:E50"/>
    <mergeCell ref="B71:E71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С21</vt:lpstr>
      <vt:lpstr>С21!Область_печати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Кобякова</cp:lastModifiedBy>
  <dcterms:created xsi:type="dcterms:W3CDTF">2020-03-27T04:31:37Z</dcterms:created>
  <dcterms:modified xsi:type="dcterms:W3CDTF">2020-03-30T07:07:20Z</dcterms:modified>
</cp:coreProperties>
</file>